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6275" yWindow="585" windowWidth="27555" windowHeight="12240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1'!$A$10:$CZ$169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1'!$5:$8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Y168" i="1" l="1"/>
  <c r="CY167" i="1"/>
  <c r="CY166" i="1"/>
  <c r="CY165" i="1"/>
  <c r="CY164" i="1"/>
  <c r="CY163" i="1"/>
  <c r="CY162" i="1"/>
  <c r="CY161" i="1"/>
  <c r="CS160" i="1"/>
  <c r="CQ160" i="1"/>
  <c r="CO160" i="1"/>
  <c r="CM160" i="1"/>
  <c r="CK160" i="1"/>
  <c r="CI160" i="1"/>
  <c r="CG160" i="1"/>
  <c r="CE160" i="1"/>
  <c r="CC160" i="1"/>
  <c r="CA160" i="1"/>
  <c r="BY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CY159" i="1"/>
  <c r="CY158" i="1"/>
  <c r="CY157" i="1"/>
  <c r="CY156" i="1"/>
  <c r="CY155" i="1"/>
  <c r="CS154" i="1"/>
  <c r="CQ154" i="1"/>
  <c r="CO154" i="1"/>
  <c r="CM154" i="1"/>
  <c r="CK154" i="1"/>
  <c r="CI154" i="1"/>
  <c r="CG154" i="1"/>
  <c r="CE154" i="1"/>
  <c r="CC154" i="1"/>
  <c r="CA154" i="1"/>
  <c r="BY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CY153" i="1"/>
  <c r="CY152" i="1"/>
  <c r="CY151" i="1"/>
  <c r="CY150" i="1"/>
  <c r="CS149" i="1"/>
  <c r="CQ149" i="1"/>
  <c r="CO149" i="1"/>
  <c r="CM149" i="1"/>
  <c r="CK149" i="1"/>
  <c r="CI149" i="1"/>
  <c r="CG149" i="1"/>
  <c r="CE149" i="1"/>
  <c r="CC149" i="1"/>
  <c r="CA149" i="1"/>
  <c r="BY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CY148" i="1"/>
  <c r="CY147" i="1"/>
  <c r="CY146" i="1"/>
  <c r="CS145" i="1"/>
  <c r="CQ145" i="1"/>
  <c r="CO145" i="1"/>
  <c r="CM145" i="1"/>
  <c r="CK145" i="1"/>
  <c r="CI145" i="1"/>
  <c r="CG145" i="1"/>
  <c r="CE145" i="1"/>
  <c r="CC145" i="1"/>
  <c r="CA145" i="1"/>
  <c r="BY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CY144" i="1"/>
  <c r="CY143" i="1" s="1"/>
  <c r="CS143" i="1"/>
  <c r="CQ143" i="1"/>
  <c r="CO143" i="1"/>
  <c r="CM143" i="1"/>
  <c r="CK143" i="1"/>
  <c r="CI143" i="1"/>
  <c r="CG143" i="1"/>
  <c r="CE143" i="1"/>
  <c r="CC143" i="1"/>
  <c r="CA143" i="1"/>
  <c r="BY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CY142" i="1"/>
  <c r="CY141" i="1"/>
  <c r="CY140" i="1"/>
  <c r="CY139" i="1"/>
  <c r="CY138" i="1"/>
  <c r="CY137" i="1"/>
  <c r="CY136" i="1"/>
  <c r="CS135" i="1"/>
  <c r="CQ135" i="1"/>
  <c r="CO135" i="1"/>
  <c r="CM135" i="1"/>
  <c r="CK135" i="1"/>
  <c r="CI135" i="1"/>
  <c r="CG135" i="1"/>
  <c r="CE135" i="1"/>
  <c r="CC135" i="1"/>
  <c r="CA135" i="1"/>
  <c r="BY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CY134" i="1"/>
  <c r="CY133" i="1"/>
  <c r="CY132" i="1"/>
  <c r="CY131" i="1"/>
  <c r="CY130" i="1"/>
  <c r="CY129" i="1"/>
  <c r="CS128" i="1"/>
  <c r="CQ128" i="1"/>
  <c r="CO128" i="1"/>
  <c r="CM128" i="1"/>
  <c r="CK128" i="1"/>
  <c r="CI128" i="1"/>
  <c r="CG128" i="1"/>
  <c r="CE128" i="1"/>
  <c r="CC128" i="1"/>
  <c r="CA128" i="1"/>
  <c r="BY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CY127" i="1"/>
  <c r="CY126" i="1"/>
  <c r="CY125" i="1"/>
  <c r="CY124" i="1"/>
  <c r="CY123" i="1"/>
  <c r="CY122" i="1"/>
  <c r="CS121" i="1"/>
  <c r="CQ121" i="1"/>
  <c r="CO121" i="1"/>
  <c r="CM121" i="1"/>
  <c r="CK121" i="1"/>
  <c r="CI121" i="1"/>
  <c r="CG121" i="1"/>
  <c r="CE121" i="1"/>
  <c r="CC121" i="1"/>
  <c r="CA121" i="1"/>
  <c r="BY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P121" i="1"/>
  <c r="N121" i="1"/>
  <c r="CY120" i="1"/>
  <c r="CY119" i="1"/>
  <c r="CY118" i="1"/>
  <c r="CY117" i="1"/>
  <c r="CS116" i="1"/>
  <c r="CQ116" i="1"/>
  <c r="CO116" i="1"/>
  <c r="CM116" i="1"/>
  <c r="CK116" i="1"/>
  <c r="CI116" i="1"/>
  <c r="CG116" i="1"/>
  <c r="CE116" i="1"/>
  <c r="CC116" i="1"/>
  <c r="CA116" i="1"/>
  <c r="BY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CY115" i="1"/>
  <c r="CY114" i="1" s="1"/>
  <c r="CS114" i="1"/>
  <c r="CQ114" i="1"/>
  <c r="CO114" i="1"/>
  <c r="CM114" i="1"/>
  <c r="CK114" i="1"/>
  <c r="CI114" i="1"/>
  <c r="CG114" i="1"/>
  <c r="CE114" i="1"/>
  <c r="CC114" i="1"/>
  <c r="CA114" i="1"/>
  <c r="BY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CY113" i="1"/>
  <c r="CY112" i="1" s="1"/>
  <c r="CS112" i="1"/>
  <c r="CQ112" i="1"/>
  <c r="CO112" i="1"/>
  <c r="CM112" i="1"/>
  <c r="CK112" i="1"/>
  <c r="CI112" i="1"/>
  <c r="CG112" i="1"/>
  <c r="CE112" i="1"/>
  <c r="CC112" i="1"/>
  <c r="CA112" i="1"/>
  <c r="BY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CY111" i="1"/>
  <c r="CY110" i="1" s="1"/>
  <c r="CS110" i="1"/>
  <c r="CQ110" i="1"/>
  <c r="CO110" i="1"/>
  <c r="CM110" i="1"/>
  <c r="CK110" i="1"/>
  <c r="CI110" i="1"/>
  <c r="CG110" i="1"/>
  <c r="CE110" i="1"/>
  <c r="CC110" i="1"/>
  <c r="CA110" i="1"/>
  <c r="BY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CY109" i="1"/>
  <c r="CY108" i="1"/>
  <c r="CY107" i="1"/>
  <c r="CS106" i="1"/>
  <c r="CQ106" i="1"/>
  <c r="CO106" i="1"/>
  <c r="CM106" i="1"/>
  <c r="CK106" i="1"/>
  <c r="CI106" i="1"/>
  <c r="CG106" i="1"/>
  <c r="CE106" i="1"/>
  <c r="CC106" i="1"/>
  <c r="CA106" i="1"/>
  <c r="BY106" i="1"/>
  <c r="BV106" i="1"/>
  <c r="BT106" i="1"/>
  <c r="BR106" i="1"/>
  <c r="BP106" i="1"/>
  <c r="BN106" i="1"/>
  <c r="BL106" i="1"/>
  <c r="BJ106" i="1"/>
  <c r="BH106" i="1"/>
  <c r="BF106" i="1"/>
  <c r="BD106" i="1"/>
  <c r="BB106" i="1"/>
  <c r="AZ106" i="1"/>
  <c r="AX106" i="1"/>
  <c r="AV106" i="1"/>
  <c r="AT106" i="1"/>
  <c r="AR106" i="1"/>
  <c r="AP106" i="1"/>
  <c r="AN106" i="1"/>
  <c r="AL106" i="1"/>
  <c r="AJ106" i="1"/>
  <c r="AH106" i="1"/>
  <c r="AF106" i="1"/>
  <c r="AD106" i="1"/>
  <c r="AB106" i="1"/>
  <c r="Z106" i="1"/>
  <c r="X106" i="1"/>
  <c r="V106" i="1"/>
  <c r="T106" i="1"/>
  <c r="R106" i="1"/>
  <c r="P106" i="1"/>
  <c r="N106" i="1"/>
  <c r="CY105" i="1"/>
  <c r="CY104" i="1" s="1"/>
  <c r="CS105" i="1"/>
  <c r="CS104" i="1" s="1"/>
  <c r="CQ104" i="1"/>
  <c r="CO104" i="1"/>
  <c r="CM104" i="1"/>
  <c r="CK104" i="1"/>
  <c r="CI104" i="1"/>
  <c r="CG104" i="1"/>
  <c r="CE104" i="1"/>
  <c r="CC104" i="1"/>
  <c r="CA104" i="1"/>
  <c r="BY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CS103" i="1"/>
  <c r="CS102" i="1" s="1"/>
  <c r="CQ102" i="1"/>
  <c r="CO102" i="1"/>
  <c r="CM102" i="1"/>
  <c r="CK102" i="1"/>
  <c r="CI102" i="1"/>
  <c r="CG102" i="1"/>
  <c r="CE102" i="1"/>
  <c r="CC102" i="1"/>
  <c r="CA102" i="1"/>
  <c r="BY102" i="1"/>
  <c r="BV102" i="1"/>
  <c r="BT102" i="1"/>
  <c r="BR102" i="1"/>
  <c r="BP102" i="1"/>
  <c r="BN102" i="1"/>
  <c r="BL102" i="1"/>
  <c r="BJ102" i="1"/>
  <c r="BH102" i="1"/>
  <c r="BF102" i="1"/>
  <c r="BD102" i="1"/>
  <c r="BB102" i="1"/>
  <c r="AZ102" i="1"/>
  <c r="AX102" i="1"/>
  <c r="AV102" i="1"/>
  <c r="AT102" i="1"/>
  <c r="AR102" i="1"/>
  <c r="AP102" i="1"/>
  <c r="AN102" i="1"/>
  <c r="AL102" i="1"/>
  <c r="AJ102" i="1"/>
  <c r="AH102" i="1"/>
  <c r="AF102" i="1"/>
  <c r="AD102" i="1"/>
  <c r="AB102" i="1"/>
  <c r="Z102" i="1"/>
  <c r="X102" i="1"/>
  <c r="V102" i="1"/>
  <c r="T102" i="1"/>
  <c r="R102" i="1"/>
  <c r="P102" i="1"/>
  <c r="N102" i="1"/>
  <c r="CY101" i="1"/>
  <c r="CY100" i="1"/>
  <c r="CS99" i="1"/>
  <c r="CQ99" i="1"/>
  <c r="CO99" i="1"/>
  <c r="CM99" i="1"/>
  <c r="CK99" i="1"/>
  <c r="CI99" i="1"/>
  <c r="CG99" i="1"/>
  <c r="CE99" i="1"/>
  <c r="CC99" i="1"/>
  <c r="CA99" i="1"/>
  <c r="BY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CY98" i="1"/>
  <c r="CY97" i="1"/>
  <c r="CY96" i="1"/>
  <c r="CY95" i="1"/>
  <c r="CY94" i="1"/>
  <c r="R93" i="1"/>
  <c r="CY93" i="1" s="1"/>
  <c r="CS92" i="1"/>
  <c r="CQ92" i="1"/>
  <c r="CO92" i="1"/>
  <c r="CM92" i="1"/>
  <c r="CK92" i="1"/>
  <c r="CI92" i="1"/>
  <c r="CG92" i="1"/>
  <c r="CE92" i="1"/>
  <c r="CC92" i="1"/>
  <c r="CA92" i="1"/>
  <c r="BY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P92" i="1"/>
  <c r="N92" i="1"/>
  <c r="CY91" i="1"/>
  <c r="CY90" i="1"/>
  <c r="CY89" i="1"/>
  <c r="CY88" i="1"/>
  <c r="CY87" i="1"/>
  <c r="CY86" i="1"/>
  <c r="CS85" i="1"/>
  <c r="CQ85" i="1"/>
  <c r="CO85" i="1"/>
  <c r="CM85" i="1"/>
  <c r="CK85" i="1"/>
  <c r="CI85" i="1"/>
  <c r="CG85" i="1"/>
  <c r="CE85" i="1"/>
  <c r="CC85" i="1"/>
  <c r="CA85" i="1"/>
  <c r="BY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CY84" i="1"/>
  <c r="CY83" i="1"/>
  <c r="CY82" i="1"/>
  <c r="CY81" i="1"/>
  <c r="CY80" i="1"/>
  <c r="CY79" i="1"/>
  <c r="CY78" i="1"/>
  <c r="CY77" i="1"/>
  <c r="CY76" i="1"/>
  <c r="CY75" i="1"/>
  <c r="CY74" i="1"/>
  <c r="CS73" i="1"/>
  <c r="CQ73" i="1"/>
  <c r="CO73" i="1"/>
  <c r="CM73" i="1"/>
  <c r="CK73" i="1"/>
  <c r="CI73" i="1"/>
  <c r="CG73" i="1"/>
  <c r="CE73" i="1"/>
  <c r="CC73" i="1"/>
  <c r="CA73" i="1"/>
  <c r="BY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CY72" i="1"/>
  <c r="CY71" i="1"/>
  <c r="CY70" i="1"/>
  <c r="CY69" i="1"/>
  <c r="CS68" i="1"/>
  <c r="CQ68" i="1"/>
  <c r="CO68" i="1"/>
  <c r="CM68" i="1"/>
  <c r="CK68" i="1"/>
  <c r="CI68" i="1"/>
  <c r="CG68" i="1"/>
  <c r="CE68" i="1"/>
  <c r="CC68" i="1"/>
  <c r="CA68" i="1"/>
  <c r="BY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CY67" i="1"/>
  <c r="CY66" i="1" s="1"/>
  <c r="CS66" i="1"/>
  <c r="CQ66" i="1"/>
  <c r="CO66" i="1"/>
  <c r="CM66" i="1"/>
  <c r="CK66" i="1"/>
  <c r="CI66" i="1"/>
  <c r="CG66" i="1"/>
  <c r="CE66" i="1"/>
  <c r="CC66" i="1"/>
  <c r="CA66" i="1"/>
  <c r="BY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CY65" i="1"/>
  <c r="CY64" i="1"/>
  <c r="CS63" i="1"/>
  <c r="CQ63" i="1"/>
  <c r="CO63" i="1"/>
  <c r="CM63" i="1"/>
  <c r="CK63" i="1"/>
  <c r="CI63" i="1"/>
  <c r="CG63" i="1"/>
  <c r="CE63" i="1"/>
  <c r="CC63" i="1"/>
  <c r="CA63" i="1"/>
  <c r="BY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CY62" i="1"/>
  <c r="CY61" i="1"/>
  <c r="CS61" i="1"/>
  <c r="CS60" i="1" s="1"/>
  <c r="CQ60" i="1"/>
  <c r="CO60" i="1"/>
  <c r="CM60" i="1"/>
  <c r="CK60" i="1"/>
  <c r="CI60" i="1"/>
  <c r="CG60" i="1"/>
  <c r="CE60" i="1"/>
  <c r="CC60" i="1"/>
  <c r="CA60" i="1"/>
  <c r="BY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CY59" i="1"/>
  <c r="CY58" i="1"/>
  <c r="CS57" i="1"/>
  <c r="CQ57" i="1"/>
  <c r="CO57" i="1"/>
  <c r="CM57" i="1"/>
  <c r="CK57" i="1"/>
  <c r="CI57" i="1"/>
  <c r="CG57" i="1"/>
  <c r="CE57" i="1"/>
  <c r="CC57" i="1"/>
  <c r="CA57" i="1"/>
  <c r="BY57" i="1"/>
  <c r="BV57" i="1"/>
  <c r="BT57" i="1"/>
  <c r="BR57" i="1"/>
  <c r="BP57" i="1"/>
  <c r="BN57" i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CY56" i="1"/>
  <c r="CY55" i="1"/>
  <c r="CS54" i="1"/>
  <c r="CQ54" i="1"/>
  <c r="CO54" i="1"/>
  <c r="CM54" i="1"/>
  <c r="CK54" i="1"/>
  <c r="CI54" i="1"/>
  <c r="CG54" i="1"/>
  <c r="CE54" i="1"/>
  <c r="CC54" i="1"/>
  <c r="CA54" i="1"/>
  <c r="BY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CY53" i="1"/>
  <c r="CY52" i="1"/>
  <c r="CY51" i="1"/>
  <c r="CY50" i="1"/>
  <c r="CY49" i="1"/>
  <c r="CY48" i="1"/>
  <c r="CY47" i="1"/>
  <c r="CY46" i="1"/>
  <c r="CY45" i="1"/>
  <c r="CY44" i="1"/>
  <c r="CS43" i="1"/>
  <c r="CQ43" i="1"/>
  <c r="CO43" i="1"/>
  <c r="CM43" i="1"/>
  <c r="CK43" i="1"/>
  <c r="CI43" i="1"/>
  <c r="CG43" i="1"/>
  <c r="CE43" i="1"/>
  <c r="CC43" i="1"/>
  <c r="CA43" i="1"/>
  <c r="BY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CY42" i="1"/>
  <c r="CY41" i="1"/>
  <c r="CS40" i="1"/>
  <c r="CQ40" i="1"/>
  <c r="CO40" i="1"/>
  <c r="CM40" i="1"/>
  <c r="CK40" i="1"/>
  <c r="CI40" i="1"/>
  <c r="CG40" i="1"/>
  <c r="CE40" i="1"/>
  <c r="CC40" i="1"/>
  <c r="CA40" i="1"/>
  <c r="BY40" i="1"/>
  <c r="BV40" i="1"/>
  <c r="BT40" i="1"/>
  <c r="BR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Z40" i="1"/>
  <c r="X40" i="1"/>
  <c r="V40" i="1"/>
  <c r="T40" i="1"/>
  <c r="R40" i="1"/>
  <c r="P40" i="1"/>
  <c r="N40" i="1"/>
  <c r="CY39" i="1"/>
  <c r="CY38" i="1" s="1"/>
  <c r="CS38" i="1"/>
  <c r="CQ38" i="1"/>
  <c r="CO38" i="1"/>
  <c r="CM38" i="1"/>
  <c r="CK38" i="1"/>
  <c r="CI38" i="1"/>
  <c r="CG38" i="1"/>
  <c r="CE38" i="1"/>
  <c r="CC38" i="1"/>
  <c r="CA38" i="1"/>
  <c r="BY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CY37" i="1"/>
  <c r="CY36" i="1"/>
  <c r="CS35" i="1"/>
  <c r="CQ35" i="1"/>
  <c r="CO35" i="1"/>
  <c r="CM35" i="1"/>
  <c r="CK35" i="1"/>
  <c r="CI35" i="1"/>
  <c r="CG35" i="1"/>
  <c r="CE35" i="1"/>
  <c r="CC35" i="1"/>
  <c r="CA35" i="1"/>
  <c r="BY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CY34" i="1"/>
  <c r="CY33" i="1"/>
  <c r="CY32" i="1"/>
  <c r="CS31" i="1"/>
  <c r="CQ31" i="1"/>
  <c r="CO31" i="1"/>
  <c r="CM31" i="1"/>
  <c r="CK31" i="1"/>
  <c r="CI31" i="1"/>
  <c r="CG31" i="1"/>
  <c r="CE31" i="1"/>
  <c r="CC31" i="1"/>
  <c r="CA31" i="1"/>
  <c r="BY31" i="1"/>
  <c r="BV31" i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N31" i="1"/>
  <c r="AL31" i="1"/>
  <c r="AJ31" i="1"/>
  <c r="AH31" i="1"/>
  <c r="AF31" i="1"/>
  <c r="AD31" i="1"/>
  <c r="AB31" i="1"/>
  <c r="Z31" i="1"/>
  <c r="X31" i="1"/>
  <c r="V31" i="1"/>
  <c r="T31" i="1"/>
  <c r="R31" i="1"/>
  <c r="P31" i="1"/>
  <c r="N31" i="1"/>
  <c r="CY30" i="1"/>
  <c r="CY29" i="1" s="1"/>
  <c r="CS29" i="1"/>
  <c r="CQ29" i="1"/>
  <c r="CO29" i="1"/>
  <c r="CM29" i="1"/>
  <c r="CK29" i="1"/>
  <c r="CI29" i="1"/>
  <c r="CG29" i="1"/>
  <c r="CE29" i="1"/>
  <c r="CC29" i="1"/>
  <c r="CA29" i="1"/>
  <c r="BY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CY28" i="1"/>
  <c r="CY27" i="1"/>
  <c r="CS27" i="1"/>
  <c r="CQ27" i="1"/>
  <c r="CO27" i="1"/>
  <c r="CM27" i="1"/>
  <c r="CK27" i="1"/>
  <c r="CI27" i="1"/>
  <c r="CG27" i="1"/>
  <c r="CE27" i="1"/>
  <c r="CC27" i="1"/>
  <c r="CA27" i="1"/>
  <c r="BY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CY26" i="1"/>
  <c r="CY25" i="1" s="1"/>
  <c r="CS25" i="1"/>
  <c r="CQ25" i="1"/>
  <c r="CO25" i="1"/>
  <c r="CM25" i="1"/>
  <c r="CK25" i="1"/>
  <c r="CI25" i="1"/>
  <c r="CG25" i="1"/>
  <c r="CE25" i="1"/>
  <c r="CC25" i="1"/>
  <c r="CA25" i="1"/>
  <c r="BY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CY24" i="1"/>
  <c r="CY23" i="1" s="1"/>
  <c r="CS23" i="1"/>
  <c r="CQ23" i="1"/>
  <c r="CO23" i="1"/>
  <c r="CM23" i="1"/>
  <c r="CK23" i="1"/>
  <c r="CI23" i="1"/>
  <c r="CG23" i="1"/>
  <c r="CE23" i="1"/>
  <c r="CC23" i="1"/>
  <c r="CA23" i="1"/>
  <c r="BY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CY22" i="1"/>
  <c r="CY21" i="1" s="1"/>
  <c r="CS21" i="1"/>
  <c r="CQ21" i="1"/>
  <c r="CO21" i="1"/>
  <c r="CM21" i="1"/>
  <c r="CK21" i="1"/>
  <c r="CI21" i="1"/>
  <c r="CG21" i="1"/>
  <c r="CE21" i="1"/>
  <c r="CC21" i="1"/>
  <c r="CA21" i="1"/>
  <c r="BY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CY20" i="1"/>
  <c r="CY19" i="1"/>
  <c r="CY18" i="1"/>
  <c r="CY17" i="1"/>
  <c r="CW16" i="1"/>
  <c r="CW11" i="1" s="1"/>
  <c r="CW169" i="1" s="1"/>
  <c r="CU16" i="1"/>
  <c r="CU11" i="1" s="1"/>
  <c r="CU169" i="1" s="1"/>
  <c r="AB16" i="1"/>
  <c r="CY15" i="1"/>
  <c r="CY14" i="1"/>
  <c r="CY13" i="1"/>
  <c r="D13" i="1"/>
  <c r="CP13" i="1" s="1"/>
  <c r="CY12" i="1"/>
  <c r="CT12" i="1"/>
  <c r="CR12" i="1"/>
  <c r="CP12" i="1"/>
  <c r="CN12" i="1"/>
  <c r="CL12" i="1"/>
  <c r="CJ12" i="1"/>
  <c r="CH12" i="1"/>
  <c r="CF12" i="1"/>
  <c r="CD12" i="1"/>
  <c r="CB12" i="1"/>
  <c r="BZ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CS11" i="1"/>
  <c r="CQ11" i="1"/>
  <c r="CO11" i="1"/>
  <c r="CM11" i="1"/>
  <c r="CK11" i="1"/>
  <c r="CI11" i="1"/>
  <c r="CG11" i="1"/>
  <c r="CE11" i="1"/>
  <c r="CC11" i="1"/>
  <c r="CA11" i="1"/>
  <c r="BY11" i="1"/>
  <c r="BV11" i="1"/>
  <c r="BT11" i="1"/>
  <c r="BR11" i="1"/>
  <c r="BP11" i="1"/>
  <c r="BN11" i="1"/>
  <c r="BL11" i="1"/>
  <c r="BJ11" i="1"/>
  <c r="BH11" i="1"/>
  <c r="BF11" i="1"/>
  <c r="BD11" i="1"/>
  <c r="BB11" i="1"/>
  <c r="AZ11" i="1"/>
  <c r="AX11" i="1"/>
  <c r="AV11" i="1"/>
  <c r="AT11" i="1"/>
  <c r="AR11" i="1"/>
  <c r="AP11" i="1"/>
  <c r="AN11" i="1"/>
  <c r="AL11" i="1"/>
  <c r="AJ11" i="1"/>
  <c r="AH11" i="1"/>
  <c r="AF11" i="1"/>
  <c r="AD11" i="1"/>
  <c r="AB11" i="1"/>
  <c r="Z11" i="1"/>
  <c r="X11" i="1"/>
  <c r="V11" i="1"/>
  <c r="T11" i="1"/>
  <c r="R11" i="1"/>
  <c r="P11" i="1"/>
  <c r="N11" i="1"/>
  <c r="CY103" i="1" l="1"/>
  <c r="CY102" i="1" s="1"/>
  <c r="N169" i="1"/>
  <c r="V169" i="1"/>
  <c r="AD169" i="1"/>
  <c r="AL169" i="1"/>
  <c r="AT169" i="1"/>
  <c r="BB169" i="1"/>
  <c r="CY31" i="1"/>
  <c r="CY35" i="1"/>
  <c r="CY128" i="1"/>
  <c r="CY40" i="1"/>
  <c r="BJ169" i="1"/>
  <c r="BR169" i="1"/>
  <c r="CA169" i="1"/>
  <c r="CI169" i="1"/>
  <c r="CQ169" i="1"/>
  <c r="Q13" i="1"/>
  <c r="CY16" i="1"/>
  <c r="CY11" i="1" s="1"/>
  <c r="CY63" i="1"/>
  <c r="CY68" i="1"/>
  <c r="P169" i="1"/>
  <c r="X169" i="1"/>
  <c r="AF169" i="1"/>
  <c r="AN169" i="1"/>
  <c r="AV169" i="1"/>
  <c r="BD169" i="1"/>
  <c r="BL169" i="1"/>
  <c r="BT169" i="1"/>
  <c r="CC169" i="1"/>
  <c r="CK169" i="1"/>
  <c r="CS169" i="1"/>
  <c r="AA13" i="1"/>
  <c r="CY116" i="1"/>
  <c r="CY160" i="1"/>
  <c r="AH169" i="1"/>
  <c r="BF169" i="1"/>
  <c r="BV169" i="1"/>
  <c r="CM169" i="1"/>
  <c r="CY92" i="1"/>
  <c r="CY99" i="1"/>
  <c r="CY106" i="1"/>
  <c r="CY154" i="1"/>
  <c r="Z169" i="1"/>
  <c r="AP169" i="1"/>
  <c r="AX169" i="1"/>
  <c r="BN169" i="1"/>
  <c r="CE169" i="1"/>
  <c r="T169" i="1"/>
  <c r="AB169" i="1"/>
  <c r="AJ169" i="1"/>
  <c r="AR169" i="1"/>
  <c r="AZ169" i="1"/>
  <c r="BH169" i="1"/>
  <c r="BP169" i="1"/>
  <c r="BY169" i="1"/>
  <c r="CG169" i="1"/>
  <c r="CO169" i="1"/>
  <c r="CY43" i="1"/>
  <c r="CY54" i="1"/>
  <c r="CY121" i="1"/>
  <c r="CY135" i="1"/>
  <c r="CY145" i="1"/>
  <c r="O13" i="1"/>
  <c r="Y13" i="1"/>
  <c r="AI13" i="1"/>
  <c r="AU13" i="1"/>
  <c r="BE13" i="1"/>
  <c r="BO13" i="1"/>
  <c r="CB13" i="1"/>
  <c r="CL13" i="1"/>
  <c r="CY57" i="1"/>
  <c r="CY149" i="1"/>
  <c r="AM13" i="1"/>
  <c r="AW13" i="1"/>
  <c r="BG13" i="1"/>
  <c r="BS13" i="1"/>
  <c r="CD13" i="1"/>
  <c r="CN13" i="1"/>
  <c r="D14" i="1"/>
  <c r="CT14" i="1" s="1"/>
  <c r="CZ12" i="1"/>
  <c r="S13" i="1"/>
  <c r="AE13" i="1"/>
  <c r="AO13" i="1"/>
  <c r="AY13" i="1"/>
  <c r="BK13" i="1"/>
  <c r="BU13" i="1"/>
  <c r="CF13" i="1"/>
  <c r="CR13" i="1"/>
  <c r="CY85" i="1"/>
  <c r="W13" i="1"/>
  <c r="AG13" i="1"/>
  <c r="AQ13" i="1"/>
  <c r="BC13" i="1"/>
  <c r="BM13" i="1"/>
  <c r="BW13" i="1"/>
  <c r="CJ13" i="1"/>
  <c r="CT13" i="1"/>
  <c r="CY73" i="1"/>
  <c r="U13" i="1"/>
  <c r="AC13" i="1"/>
  <c r="AK13" i="1"/>
  <c r="AS13" i="1"/>
  <c r="BA13" i="1"/>
  <c r="BI13" i="1"/>
  <c r="BQ13" i="1"/>
  <c r="BZ13" i="1"/>
  <c r="CH13" i="1"/>
  <c r="CY60" i="1"/>
  <c r="R92" i="1"/>
  <c r="R169" i="1" s="1"/>
  <c r="AO14" i="1" l="1"/>
  <c r="CP14" i="1"/>
  <c r="BW14" i="1"/>
  <c r="AY14" i="1"/>
  <c r="CR14" i="1"/>
  <c r="BQ14" i="1"/>
  <c r="CL14" i="1"/>
  <c r="BS14" i="1"/>
  <c r="BA14" i="1"/>
  <c r="BM14" i="1"/>
  <c r="BC14" i="1"/>
  <c r="CN14" i="1"/>
  <c r="Y14" i="1"/>
  <c r="AE14" i="1"/>
  <c r="AC14" i="1"/>
  <c r="AA14" i="1"/>
  <c r="BU14" i="1"/>
  <c r="AG14" i="1"/>
  <c r="CJ14" i="1"/>
  <c r="AM14" i="1"/>
  <c r="CH14" i="1"/>
  <c r="AK14" i="1"/>
  <c r="CF14" i="1"/>
  <c r="AQ14" i="1"/>
  <c r="CY169" i="1"/>
  <c r="BE14" i="1"/>
  <c r="D15" i="1"/>
  <c r="CR15" i="1" s="1"/>
  <c r="BK14" i="1"/>
  <c r="W14" i="1"/>
  <c r="BI14" i="1"/>
  <c r="U14" i="1"/>
  <c r="BG14" i="1"/>
  <c r="S14" i="1"/>
  <c r="CD14" i="1"/>
  <c r="AW14" i="1"/>
  <c r="Q14" i="1"/>
  <c r="CB14" i="1"/>
  <c r="AU14" i="1"/>
  <c r="O14" i="1"/>
  <c r="BZ14" i="1"/>
  <c r="AS14" i="1"/>
  <c r="BO14" i="1"/>
  <c r="AI14" i="1"/>
  <c r="CZ13" i="1"/>
  <c r="BC15" i="1"/>
  <c r="BQ15" i="1"/>
  <c r="CF15" i="1"/>
  <c r="AA15" i="1"/>
  <c r="BM15" i="1"/>
  <c r="Q15" i="1" l="1"/>
  <c r="BU15" i="1"/>
  <c r="AQ15" i="1"/>
  <c r="BZ15" i="1"/>
  <c r="BS15" i="1"/>
  <c r="AG15" i="1"/>
  <c r="CD15" i="1"/>
  <c r="BG15" i="1"/>
  <c r="AK15" i="1"/>
  <c r="CP15" i="1"/>
  <c r="D16" i="1"/>
  <c r="D17" i="1" s="1"/>
  <c r="AC17" i="1" s="1"/>
  <c r="AO15" i="1"/>
  <c r="S15" i="1"/>
  <c r="BW15" i="1"/>
  <c r="AS15" i="1"/>
  <c r="AM15" i="1"/>
  <c r="AC15" i="1"/>
  <c r="AW15" i="1"/>
  <c r="CT15" i="1"/>
  <c r="AY15" i="1"/>
  <c r="CN15" i="1"/>
  <c r="BI15" i="1"/>
  <c r="W15" i="1"/>
  <c r="CJ15" i="1"/>
  <c r="O15" i="1"/>
  <c r="AU15" i="1"/>
  <c r="CB15" i="1"/>
  <c r="CZ14" i="1"/>
  <c r="Y15" i="1"/>
  <c r="BE15" i="1"/>
  <c r="CL15" i="1"/>
  <c r="AI15" i="1"/>
  <c r="BO15" i="1"/>
  <c r="U15" i="1"/>
  <c r="BA15" i="1"/>
  <c r="CH15" i="1"/>
  <c r="AE15" i="1"/>
  <c r="BK15" i="1"/>
  <c r="D18" i="1"/>
  <c r="CZ15" i="1" l="1"/>
  <c r="CZ17" i="1"/>
  <c r="CX18" i="1"/>
  <c r="CX16" i="1" s="1"/>
  <c r="CX11" i="1" s="1"/>
  <c r="CX169" i="1" s="1"/>
  <c r="CV18" i="1"/>
  <c r="CV16" i="1" s="1"/>
  <c r="CV11" i="1" s="1"/>
  <c r="CV169" i="1" s="1"/>
  <c r="D19" i="1"/>
  <c r="AC18" i="1"/>
  <c r="CZ18" i="1" l="1"/>
  <c r="CN19" i="1"/>
  <c r="CF19" i="1"/>
  <c r="BW19" i="1"/>
  <c r="BO19" i="1"/>
  <c r="BG19" i="1"/>
  <c r="AY19" i="1"/>
  <c r="AQ19" i="1"/>
  <c r="AI19" i="1"/>
  <c r="AA19" i="1"/>
  <c r="S19" i="1"/>
  <c r="CT19" i="1"/>
  <c r="CL19" i="1"/>
  <c r="CD19" i="1"/>
  <c r="BU19" i="1"/>
  <c r="BM19" i="1"/>
  <c r="BE19" i="1"/>
  <c r="AW19" i="1"/>
  <c r="AO19" i="1"/>
  <c r="AG19" i="1"/>
  <c r="Y19" i="1"/>
  <c r="Q19" i="1"/>
  <c r="D20" i="1"/>
  <c r="CR19" i="1"/>
  <c r="CJ19" i="1"/>
  <c r="CB19" i="1"/>
  <c r="BS19" i="1"/>
  <c r="BK19" i="1"/>
  <c r="BC19" i="1"/>
  <c r="AU19" i="1"/>
  <c r="AM19" i="1"/>
  <c r="AE19" i="1"/>
  <c r="W19" i="1"/>
  <c r="O19" i="1"/>
  <c r="CP19" i="1"/>
  <c r="CH19" i="1"/>
  <c r="BZ19" i="1"/>
  <c r="BQ19" i="1"/>
  <c r="BI19" i="1"/>
  <c r="BA19" i="1"/>
  <c r="AS19" i="1"/>
  <c r="AK19" i="1"/>
  <c r="AC19" i="1"/>
  <c r="U19" i="1"/>
  <c r="AC16" i="1"/>
  <c r="CT20" i="1" l="1"/>
  <c r="CT11" i="1" s="1"/>
  <c r="CL20" i="1"/>
  <c r="CL11" i="1" s="1"/>
  <c r="CD20" i="1"/>
  <c r="CD11" i="1" s="1"/>
  <c r="BU20" i="1"/>
  <c r="BU11" i="1" s="1"/>
  <c r="BM20" i="1"/>
  <c r="BM11" i="1" s="1"/>
  <c r="BE20" i="1"/>
  <c r="BE11" i="1" s="1"/>
  <c r="AW20" i="1"/>
  <c r="AW11" i="1" s="1"/>
  <c r="AO20" i="1"/>
  <c r="AG20" i="1"/>
  <c r="AG11" i="1" s="1"/>
  <c r="Y20" i="1"/>
  <c r="Y11" i="1" s="1"/>
  <c r="Q20" i="1"/>
  <c r="Q11" i="1" s="1"/>
  <c r="CR20" i="1"/>
  <c r="CR11" i="1" s="1"/>
  <c r="CJ20" i="1"/>
  <c r="CJ11" i="1" s="1"/>
  <c r="CB20" i="1"/>
  <c r="CB11" i="1" s="1"/>
  <c r="BS20" i="1"/>
  <c r="BS11" i="1" s="1"/>
  <c r="BK20" i="1"/>
  <c r="BK11" i="1" s="1"/>
  <c r="BC20" i="1"/>
  <c r="BC11" i="1" s="1"/>
  <c r="AU20" i="1"/>
  <c r="AU11" i="1" s="1"/>
  <c r="AM20" i="1"/>
  <c r="AM11" i="1" s="1"/>
  <c r="AE20" i="1"/>
  <c r="W20" i="1"/>
  <c r="W11" i="1" s="1"/>
  <c r="O20" i="1"/>
  <c r="O11" i="1" s="1"/>
  <c r="CP20" i="1"/>
  <c r="CP11" i="1" s="1"/>
  <c r="CH20" i="1"/>
  <c r="CH11" i="1" s="1"/>
  <c r="BZ20" i="1"/>
  <c r="BZ11" i="1" s="1"/>
  <c r="BQ20" i="1"/>
  <c r="BQ11" i="1" s="1"/>
  <c r="BI20" i="1"/>
  <c r="BI11" i="1" s="1"/>
  <c r="BA20" i="1"/>
  <c r="BA11" i="1" s="1"/>
  <c r="AS20" i="1"/>
  <c r="AS11" i="1" s="1"/>
  <c r="AK20" i="1"/>
  <c r="AK11" i="1" s="1"/>
  <c r="AC20" i="1"/>
  <c r="AC11" i="1" s="1"/>
  <c r="U20" i="1"/>
  <c r="U11" i="1" s="1"/>
  <c r="D22" i="1"/>
  <c r="CN20" i="1"/>
  <c r="CN11" i="1" s="1"/>
  <c r="CF20" i="1"/>
  <c r="CF11" i="1" s="1"/>
  <c r="BW20" i="1"/>
  <c r="BW11" i="1" s="1"/>
  <c r="BO20" i="1"/>
  <c r="BO11" i="1" s="1"/>
  <c r="BG20" i="1"/>
  <c r="BG11" i="1" s="1"/>
  <c r="AY20" i="1"/>
  <c r="AY11" i="1" s="1"/>
  <c r="AQ20" i="1"/>
  <c r="AQ11" i="1" s="1"/>
  <c r="AI20" i="1"/>
  <c r="AI11" i="1" s="1"/>
  <c r="AA20" i="1"/>
  <c r="AA11" i="1" s="1"/>
  <c r="S20" i="1"/>
  <c r="S11" i="1" s="1"/>
  <c r="AO11" i="1"/>
  <c r="CZ16" i="1"/>
  <c r="CZ19" i="1"/>
  <c r="CZ20" i="1" l="1"/>
  <c r="CZ11" i="1" s="1"/>
  <c r="AE11" i="1"/>
  <c r="D101" i="1"/>
  <c r="D24" i="1"/>
  <c r="CN22" i="1"/>
  <c r="CN21" i="1" s="1"/>
  <c r="CF22" i="1"/>
  <c r="CF21" i="1" s="1"/>
  <c r="BW22" i="1"/>
  <c r="BW21" i="1" s="1"/>
  <c r="BO22" i="1"/>
  <c r="BO21" i="1" s="1"/>
  <c r="BG22" i="1"/>
  <c r="BG21" i="1" s="1"/>
  <c r="AY22" i="1"/>
  <c r="AY21" i="1" s="1"/>
  <c r="AQ22" i="1"/>
  <c r="AQ21" i="1" s="1"/>
  <c r="AI22" i="1"/>
  <c r="AI21" i="1" s="1"/>
  <c r="AA22" i="1"/>
  <c r="AA21" i="1" s="1"/>
  <c r="S22" i="1"/>
  <c r="S21" i="1" s="1"/>
  <c r="CT22" i="1"/>
  <c r="CT21" i="1" s="1"/>
  <c r="CL22" i="1"/>
  <c r="CL21" i="1" s="1"/>
  <c r="CD22" i="1"/>
  <c r="CD21" i="1" s="1"/>
  <c r="BU22" i="1"/>
  <c r="BU21" i="1" s="1"/>
  <c r="BM22" i="1"/>
  <c r="BM21" i="1" s="1"/>
  <c r="BE22" i="1"/>
  <c r="BE21" i="1" s="1"/>
  <c r="AW22" i="1"/>
  <c r="AW21" i="1" s="1"/>
  <c r="AO22" i="1"/>
  <c r="AO21" i="1" s="1"/>
  <c r="AG22" i="1"/>
  <c r="AG21" i="1" s="1"/>
  <c r="Y22" i="1"/>
  <c r="Y21" i="1" s="1"/>
  <c r="Q22" i="1"/>
  <c r="Q21" i="1" s="1"/>
  <c r="CR22" i="1"/>
  <c r="CR21" i="1" s="1"/>
  <c r="CJ22" i="1"/>
  <c r="CJ21" i="1" s="1"/>
  <c r="CB22" i="1"/>
  <c r="CB21" i="1" s="1"/>
  <c r="BS22" i="1"/>
  <c r="BS21" i="1" s="1"/>
  <c r="BK22" i="1"/>
  <c r="BK21" i="1" s="1"/>
  <c r="BC22" i="1"/>
  <c r="BC21" i="1" s="1"/>
  <c r="AU22" i="1"/>
  <c r="AU21" i="1" s="1"/>
  <c r="AM22" i="1"/>
  <c r="AM21" i="1" s="1"/>
  <c r="AE22" i="1"/>
  <c r="W22" i="1"/>
  <c r="W21" i="1" s="1"/>
  <c r="O22" i="1"/>
  <c r="O21" i="1" s="1"/>
  <c r="CP22" i="1"/>
  <c r="CP21" i="1" s="1"/>
  <c r="CH22" i="1"/>
  <c r="CH21" i="1" s="1"/>
  <c r="BZ22" i="1"/>
  <c r="BZ21" i="1" s="1"/>
  <c r="BQ22" i="1"/>
  <c r="BQ21" i="1" s="1"/>
  <c r="BI22" i="1"/>
  <c r="BI21" i="1" s="1"/>
  <c r="BA22" i="1"/>
  <c r="BA21" i="1" s="1"/>
  <c r="AS22" i="1"/>
  <c r="AS21" i="1" s="1"/>
  <c r="AK22" i="1"/>
  <c r="AK21" i="1" s="1"/>
  <c r="AC22" i="1"/>
  <c r="AC21" i="1" s="1"/>
  <c r="U22" i="1"/>
  <c r="U21" i="1" s="1"/>
  <c r="AE21" i="1" l="1"/>
  <c r="CZ22" i="1"/>
  <c r="CZ21" i="1" s="1"/>
  <c r="D26" i="1"/>
  <c r="CP24" i="1"/>
  <c r="CP23" i="1" s="1"/>
  <c r="CH24" i="1"/>
  <c r="CH23" i="1" s="1"/>
  <c r="BZ24" i="1"/>
  <c r="BZ23" i="1" s="1"/>
  <c r="BQ24" i="1"/>
  <c r="BQ23" i="1" s="1"/>
  <c r="BI24" i="1"/>
  <c r="BI23" i="1" s="1"/>
  <c r="BA24" i="1"/>
  <c r="BA23" i="1" s="1"/>
  <c r="AS24" i="1"/>
  <c r="AS23" i="1" s="1"/>
  <c r="AK24" i="1"/>
  <c r="AK23" i="1" s="1"/>
  <c r="AC24" i="1"/>
  <c r="AC23" i="1" s="1"/>
  <c r="U24" i="1"/>
  <c r="U23" i="1" s="1"/>
  <c r="CN24" i="1"/>
  <c r="CN23" i="1" s="1"/>
  <c r="CF24" i="1"/>
  <c r="CF23" i="1" s="1"/>
  <c r="BW24" i="1"/>
  <c r="BW23" i="1" s="1"/>
  <c r="BO24" i="1"/>
  <c r="BO23" i="1" s="1"/>
  <c r="BG24" i="1"/>
  <c r="BG23" i="1" s="1"/>
  <c r="AY24" i="1"/>
  <c r="AY23" i="1" s="1"/>
  <c r="AQ24" i="1"/>
  <c r="AQ23" i="1" s="1"/>
  <c r="AI24" i="1"/>
  <c r="AI23" i="1" s="1"/>
  <c r="AA24" i="1"/>
  <c r="AA23" i="1" s="1"/>
  <c r="S24" i="1"/>
  <c r="S23" i="1" s="1"/>
  <c r="CT24" i="1"/>
  <c r="CT23" i="1" s="1"/>
  <c r="CL24" i="1"/>
  <c r="CL23" i="1" s="1"/>
  <c r="CD24" i="1"/>
  <c r="CD23" i="1" s="1"/>
  <c r="BU24" i="1"/>
  <c r="BU23" i="1" s="1"/>
  <c r="BM24" i="1"/>
  <c r="BM23" i="1" s="1"/>
  <c r="BE24" i="1"/>
  <c r="BE23" i="1" s="1"/>
  <c r="AW24" i="1"/>
  <c r="AW23" i="1" s="1"/>
  <c r="AO24" i="1"/>
  <c r="AO23" i="1" s="1"/>
  <c r="AG24" i="1"/>
  <c r="AG23" i="1" s="1"/>
  <c r="Y24" i="1"/>
  <c r="Y23" i="1" s="1"/>
  <c r="Q24" i="1"/>
  <c r="Q23" i="1" s="1"/>
  <c r="CR24" i="1"/>
  <c r="CR23" i="1" s="1"/>
  <c r="CJ24" i="1"/>
  <c r="CJ23" i="1" s="1"/>
  <c r="CB24" i="1"/>
  <c r="CB23" i="1" s="1"/>
  <c r="BS24" i="1"/>
  <c r="BS23" i="1" s="1"/>
  <c r="BK24" i="1"/>
  <c r="BK23" i="1" s="1"/>
  <c r="BC24" i="1"/>
  <c r="BC23" i="1" s="1"/>
  <c r="AU24" i="1"/>
  <c r="AU23" i="1" s="1"/>
  <c r="AM24" i="1"/>
  <c r="AM23" i="1" s="1"/>
  <c r="AE24" i="1"/>
  <c r="W24" i="1"/>
  <c r="W23" i="1" s="1"/>
  <c r="O24" i="1"/>
  <c r="O23" i="1" s="1"/>
  <c r="CP101" i="1"/>
  <c r="CH101" i="1"/>
  <c r="BZ101" i="1"/>
  <c r="BQ101" i="1"/>
  <c r="BI101" i="1"/>
  <c r="BA101" i="1"/>
  <c r="AS101" i="1"/>
  <c r="AK101" i="1"/>
  <c r="AC101" i="1"/>
  <c r="U101" i="1"/>
  <c r="CL101" i="1"/>
  <c r="CB101" i="1"/>
  <c r="BO101" i="1"/>
  <c r="BE101" i="1"/>
  <c r="AU101" i="1"/>
  <c r="AI101" i="1"/>
  <c r="Y101" i="1"/>
  <c r="O101" i="1"/>
  <c r="CT101" i="1"/>
  <c r="CJ101" i="1"/>
  <c r="BW101" i="1"/>
  <c r="BM101" i="1"/>
  <c r="BC101" i="1"/>
  <c r="AQ101" i="1"/>
  <c r="AG101" i="1"/>
  <c r="W101" i="1"/>
  <c r="D103" i="1"/>
  <c r="CR101" i="1"/>
  <c r="CF101" i="1"/>
  <c r="BU101" i="1"/>
  <c r="BK101" i="1"/>
  <c r="AY101" i="1"/>
  <c r="AO101" i="1"/>
  <c r="AE101" i="1"/>
  <c r="S101" i="1"/>
  <c r="CN101" i="1"/>
  <c r="CD101" i="1"/>
  <c r="BS101" i="1"/>
  <c r="BG101" i="1"/>
  <c r="AW101" i="1"/>
  <c r="AM101" i="1"/>
  <c r="AA101" i="1"/>
  <c r="Q101" i="1"/>
  <c r="CZ101" i="1" l="1"/>
  <c r="CZ24" i="1"/>
  <c r="CZ23" i="1" s="1"/>
  <c r="AE23" i="1"/>
  <c r="CP26" i="1"/>
  <c r="CP25" i="1" s="1"/>
  <c r="CH26" i="1"/>
  <c r="CH25" i="1" s="1"/>
  <c r="BZ26" i="1"/>
  <c r="BZ25" i="1" s="1"/>
  <c r="BQ26" i="1"/>
  <c r="BQ25" i="1" s="1"/>
  <c r="BI26" i="1"/>
  <c r="BI25" i="1" s="1"/>
  <c r="BA26" i="1"/>
  <c r="BA25" i="1" s="1"/>
  <c r="AS26" i="1"/>
  <c r="AS25" i="1" s="1"/>
  <c r="AK26" i="1"/>
  <c r="AK25" i="1" s="1"/>
  <c r="AC26" i="1"/>
  <c r="AC25" i="1" s="1"/>
  <c r="U26" i="1"/>
  <c r="U25" i="1" s="1"/>
  <c r="CN26" i="1"/>
  <c r="CN25" i="1" s="1"/>
  <c r="CD26" i="1"/>
  <c r="CD25" i="1" s="1"/>
  <c r="BS26" i="1"/>
  <c r="BS25" i="1" s="1"/>
  <c r="BG26" i="1"/>
  <c r="BG25" i="1" s="1"/>
  <c r="AW26" i="1"/>
  <c r="AW25" i="1" s="1"/>
  <c r="AM26" i="1"/>
  <c r="AM25" i="1" s="1"/>
  <c r="AA26" i="1"/>
  <c r="AA25" i="1" s="1"/>
  <c r="Q26" i="1"/>
  <c r="Q25" i="1" s="1"/>
  <c r="CL26" i="1"/>
  <c r="CL25" i="1" s="1"/>
  <c r="CB26" i="1"/>
  <c r="CB25" i="1" s="1"/>
  <c r="BO26" i="1"/>
  <c r="BO25" i="1" s="1"/>
  <c r="BE26" i="1"/>
  <c r="BE25" i="1" s="1"/>
  <c r="AU26" i="1"/>
  <c r="AU25" i="1" s="1"/>
  <c r="AI26" i="1"/>
  <c r="AI25" i="1" s="1"/>
  <c r="Y26" i="1"/>
  <c r="Y25" i="1" s="1"/>
  <c r="O26" i="1"/>
  <c r="O25" i="1" s="1"/>
  <c r="CT26" i="1"/>
  <c r="CT25" i="1" s="1"/>
  <c r="CJ26" i="1"/>
  <c r="CJ25" i="1" s="1"/>
  <c r="BW26" i="1"/>
  <c r="BW25" i="1" s="1"/>
  <c r="BM26" i="1"/>
  <c r="BM25" i="1" s="1"/>
  <c r="BC26" i="1"/>
  <c r="BC25" i="1" s="1"/>
  <c r="AQ26" i="1"/>
  <c r="AQ25" i="1" s="1"/>
  <c r="AG26" i="1"/>
  <c r="AG25" i="1" s="1"/>
  <c r="W26" i="1"/>
  <c r="W25" i="1" s="1"/>
  <c r="D28" i="1"/>
  <c r="CR26" i="1"/>
  <c r="CR25" i="1" s="1"/>
  <c r="CF26" i="1"/>
  <c r="CF25" i="1" s="1"/>
  <c r="BU26" i="1"/>
  <c r="BU25" i="1" s="1"/>
  <c r="BK26" i="1"/>
  <c r="BK25" i="1" s="1"/>
  <c r="AY26" i="1"/>
  <c r="AY25" i="1" s="1"/>
  <c r="AO26" i="1"/>
  <c r="AO25" i="1" s="1"/>
  <c r="AE26" i="1"/>
  <c r="S26" i="1"/>
  <c r="S25" i="1" s="1"/>
  <c r="CR103" i="1"/>
  <c r="CR102" i="1" s="1"/>
  <c r="CJ103" i="1"/>
  <c r="CJ102" i="1" s="1"/>
  <c r="CB103" i="1"/>
  <c r="CB102" i="1" s="1"/>
  <c r="BS103" i="1"/>
  <c r="BS102" i="1" s="1"/>
  <c r="BK103" i="1"/>
  <c r="BK102" i="1" s="1"/>
  <c r="BC103" i="1"/>
  <c r="BC102" i="1" s="1"/>
  <c r="AU103" i="1"/>
  <c r="AU102" i="1" s="1"/>
  <c r="AM103" i="1"/>
  <c r="AM102" i="1" s="1"/>
  <c r="AE103" i="1"/>
  <c r="W103" i="1"/>
  <c r="W102" i="1" s="1"/>
  <c r="O103" i="1"/>
  <c r="O102" i="1" s="1"/>
  <c r="CP103" i="1"/>
  <c r="CP102" i="1" s="1"/>
  <c r="CF103" i="1"/>
  <c r="CF102" i="1" s="1"/>
  <c r="BU103" i="1"/>
  <c r="BU102" i="1" s="1"/>
  <c r="BI103" i="1"/>
  <c r="BI102" i="1" s="1"/>
  <c r="AY103" i="1"/>
  <c r="AY102" i="1" s="1"/>
  <c r="AO103" i="1"/>
  <c r="AO102" i="1" s="1"/>
  <c r="AC103" i="1"/>
  <c r="AC102" i="1" s="1"/>
  <c r="S103" i="1"/>
  <c r="S102" i="1" s="1"/>
  <c r="CN103" i="1"/>
  <c r="CN102" i="1" s="1"/>
  <c r="CD103" i="1"/>
  <c r="CD102" i="1" s="1"/>
  <c r="BQ103" i="1"/>
  <c r="BQ102" i="1" s="1"/>
  <c r="BG103" i="1"/>
  <c r="BG102" i="1" s="1"/>
  <c r="AW103" i="1"/>
  <c r="AW102" i="1" s="1"/>
  <c r="AK103" i="1"/>
  <c r="AK102" i="1" s="1"/>
  <c r="AA103" i="1"/>
  <c r="AA102" i="1" s="1"/>
  <c r="Q103" i="1"/>
  <c r="Q102" i="1" s="1"/>
  <c r="CT103" i="1"/>
  <c r="CT102" i="1" s="1"/>
  <c r="CL103" i="1"/>
  <c r="CL102" i="1" s="1"/>
  <c r="BZ103" i="1"/>
  <c r="BZ102" i="1" s="1"/>
  <c r="BO103" i="1"/>
  <c r="BO102" i="1" s="1"/>
  <c r="BE103" i="1"/>
  <c r="BE102" i="1" s="1"/>
  <c r="AS103" i="1"/>
  <c r="AS102" i="1" s="1"/>
  <c r="AI103" i="1"/>
  <c r="AI102" i="1" s="1"/>
  <c r="Y103" i="1"/>
  <c r="Y102" i="1" s="1"/>
  <c r="D105" i="1"/>
  <c r="CH103" i="1"/>
  <c r="CH102" i="1" s="1"/>
  <c r="BW103" i="1"/>
  <c r="BW102" i="1" s="1"/>
  <c r="BM103" i="1"/>
  <c r="BM102" i="1" s="1"/>
  <c r="BA103" i="1"/>
  <c r="BA102" i="1" s="1"/>
  <c r="AQ103" i="1"/>
  <c r="AQ102" i="1" s="1"/>
  <c r="AG103" i="1"/>
  <c r="AG102" i="1" s="1"/>
  <c r="U103" i="1"/>
  <c r="U102" i="1" s="1"/>
  <c r="CZ103" i="1" l="1"/>
  <c r="CZ102" i="1" s="1"/>
  <c r="AE102" i="1"/>
  <c r="CR28" i="1"/>
  <c r="CR27" i="1" s="1"/>
  <c r="CJ28" i="1"/>
  <c r="CJ27" i="1" s="1"/>
  <c r="CB28" i="1"/>
  <c r="CB27" i="1" s="1"/>
  <c r="BS28" i="1"/>
  <c r="BS27" i="1" s="1"/>
  <c r="BK28" i="1"/>
  <c r="BK27" i="1" s="1"/>
  <c r="BC28" i="1"/>
  <c r="BC27" i="1" s="1"/>
  <c r="AU28" i="1"/>
  <c r="AU27" i="1" s="1"/>
  <c r="AM28" i="1"/>
  <c r="AM27" i="1" s="1"/>
  <c r="AE28" i="1"/>
  <c r="W28" i="1"/>
  <c r="W27" i="1" s="1"/>
  <c r="O28" i="1"/>
  <c r="O27" i="1" s="1"/>
  <c r="D30" i="1"/>
  <c r="CT28" i="1"/>
  <c r="CT27" i="1" s="1"/>
  <c r="CH28" i="1"/>
  <c r="CH27" i="1" s="1"/>
  <c r="BW28" i="1"/>
  <c r="BW27" i="1" s="1"/>
  <c r="BM28" i="1"/>
  <c r="BM27" i="1" s="1"/>
  <c r="BA28" i="1"/>
  <c r="BA27" i="1" s="1"/>
  <c r="AQ28" i="1"/>
  <c r="AQ27" i="1" s="1"/>
  <c r="AG28" i="1"/>
  <c r="AG27" i="1" s="1"/>
  <c r="U28" i="1"/>
  <c r="U27" i="1" s="1"/>
  <c r="CP28" i="1"/>
  <c r="CP27" i="1" s="1"/>
  <c r="CF28" i="1"/>
  <c r="CF27" i="1" s="1"/>
  <c r="BU28" i="1"/>
  <c r="BU27" i="1" s="1"/>
  <c r="BI28" i="1"/>
  <c r="BI27" i="1" s="1"/>
  <c r="AY28" i="1"/>
  <c r="AY27" i="1" s="1"/>
  <c r="AO28" i="1"/>
  <c r="AO27" i="1" s="1"/>
  <c r="AC28" i="1"/>
  <c r="AC27" i="1" s="1"/>
  <c r="S28" i="1"/>
  <c r="S27" i="1" s="1"/>
  <c r="CN28" i="1"/>
  <c r="CN27" i="1" s="1"/>
  <c r="CD28" i="1"/>
  <c r="CD27" i="1" s="1"/>
  <c r="BQ28" i="1"/>
  <c r="BQ27" i="1" s="1"/>
  <c r="BG28" i="1"/>
  <c r="BG27" i="1" s="1"/>
  <c r="AW28" i="1"/>
  <c r="AW27" i="1" s="1"/>
  <c r="AK28" i="1"/>
  <c r="AK27" i="1" s="1"/>
  <c r="AA28" i="1"/>
  <c r="AA27" i="1" s="1"/>
  <c r="Q28" i="1"/>
  <c r="Q27" i="1" s="1"/>
  <c r="CL28" i="1"/>
  <c r="CL27" i="1" s="1"/>
  <c r="BZ28" i="1"/>
  <c r="BZ27" i="1" s="1"/>
  <c r="BO28" i="1"/>
  <c r="BO27" i="1" s="1"/>
  <c r="BE28" i="1"/>
  <c r="BE27" i="1" s="1"/>
  <c r="AS28" i="1"/>
  <c r="AS27" i="1" s="1"/>
  <c r="AI28" i="1"/>
  <c r="AI27" i="1" s="1"/>
  <c r="Y28" i="1"/>
  <c r="Y27" i="1" s="1"/>
  <c r="CR105" i="1"/>
  <c r="CR104" i="1" s="1"/>
  <c r="CJ105" i="1"/>
  <c r="CJ104" i="1" s="1"/>
  <c r="CB105" i="1"/>
  <c r="CB104" i="1" s="1"/>
  <c r="BS105" i="1"/>
  <c r="BS104" i="1" s="1"/>
  <c r="BK105" i="1"/>
  <c r="BK104" i="1" s="1"/>
  <c r="BC105" i="1"/>
  <c r="BC104" i="1" s="1"/>
  <c r="AU105" i="1"/>
  <c r="AU104" i="1" s="1"/>
  <c r="AM105" i="1"/>
  <c r="AM104" i="1" s="1"/>
  <c r="AE105" i="1"/>
  <c r="W105" i="1"/>
  <c r="W104" i="1" s="1"/>
  <c r="O105" i="1"/>
  <c r="O104" i="1" s="1"/>
  <c r="D107" i="1"/>
  <c r="CH105" i="1"/>
  <c r="CH104" i="1" s="1"/>
  <c r="BW105" i="1"/>
  <c r="BW104" i="1" s="1"/>
  <c r="BM105" i="1"/>
  <c r="BM104" i="1" s="1"/>
  <c r="BA105" i="1"/>
  <c r="BA104" i="1" s="1"/>
  <c r="AQ105" i="1"/>
  <c r="AQ104" i="1" s="1"/>
  <c r="AG105" i="1"/>
  <c r="AG104" i="1" s="1"/>
  <c r="U105" i="1"/>
  <c r="U104" i="1" s="1"/>
  <c r="CP105" i="1"/>
  <c r="CP104" i="1" s="1"/>
  <c r="CF105" i="1"/>
  <c r="CF104" i="1" s="1"/>
  <c r="BU105" i="1"/>
  <c r="BU104" i="1" s="1"/>
  <c r="BI105" i="1"/>
  <c r="BI104" i="1" s="1"/>
  <c r="AY105" i="1"/>
  <c r="AY104" i="1" s="1"/>
  <c r="AO105" i="1"/>
  <c r="AO104" i="1" s="1"/>
  <c r="AC105" i="1"/>
  <c r="AC104" i="1" s="1"/>
  <c r="S105" i="1"/>
  <c r="S104" i="1" s="1"/>
  <c r="CN105" i="1"/>
  <c r="CN104" i="1" s="1"/>
  <c r="CD105" i="1"/>
  <c r="CD104" i="1" s="1"/>
  <c r="BQ105" i="1"/>
  <c r="BQ104" i="1" s="1"/>
  <c r="BG105" i="1"/>
  <c r="BG104" i="1" s="1"/>
  <c r="AW105" i="1"/>
  <c r="AW104" i="1" s="1"/>
  <c r="AK105" i="1"/>
  <c r="AK104" i="1" s="1"/>
  <c r="AA105" i="1"/>
  <c r="AA104" i="1" s="1"/>
  <c r="Q105" i="1"/>
  <c r="Q104" i="1" s="1"/>
  <c r="CL105" i="1"/>
  <c r="CL104" i="1" s="1"/>
  <c r="BZ105" i="1"/>
  <c r="BZ104" i="1" s="1"/>
  <c r="BO105" i="1"/>
  <c r="BO104" i="1" s="1"/>
  <c r="BE105" i="1"/>
  <c r="BE104" i="1" s="1"/>
  <c r="AS105" i="1"/>
  <c r="AS104" i="1" s="1"/>
  <c r="AI105" i="1"/>
  <c r="AI104" i="1" s="1"/>
  <c r="Y105" i="1"/>
  <c r="Y104" i="1" s="1"/>
  <c r="CT105" i="1"/>
  <c r="CT104" i="1" s="1"/>
  <c r="CZ26" i="1"/>
  <c r="CZ25" i="1" s="1"/>
  <c r="AE25" i="1"/>
  <c r="CZ28" i="1" l="1"/>
  <c r="CZ27" i="1" s="1"/>
  <c r="AE27" i="1"/>
  <c r="CZ105" i="1"/>
  <c r="CZ104" i="1" s="1"/>
  <c r="AE104" i="1"/>
  <c r="D33" i="1"/>
  <c r="CT30" i="1"/>
  <c r="CT29" i="1" s="1"/>
  <c r="CL30" i="1"/>
  <c r="CL29" i="1" s="1"/>
  <c r="CD30" i="1"/>
  <c r="CD29" i="1" s="1"/>
  <c r="BU30" i="1"/>
  <c r="BU29" i="1" s="1"/>
  <c r="BM30" i="1"/>
  <c r="BM29" i="1" s="1"/>
  <c r="BE30" i="1"/>
  <c r="BE29" i="1" s="1"/>
  <c r="AW30" i="1"/>
  <c r="AW29" i="1" s="1"/>
  <c r="AO30" i="1"/>
  <c r="AO29" i="1" s="1"/>
  <c r="AG30" i="1"/>
  <c r="AG29" i="1" s="1"/>
  <c r="Y30" i="1"/>
  <c r="Y29" i="1" s="1"/>
  <c r="Q30" i="1"/>
  <c r="Q29" i="1" s="1"/>
  <c r="CJ30" i="1"/>
  <c r="CJ29" i="1" s="1"/>
  <c r="BZ30" i="1"/>
  <c r="BZ29" i="1" s="1"/>
  <c r="BO30" i="1"/>
  <c r="BO29" i="1" s="1"/>
  <c r="BC30" i="1"/>
  <c r="BC29" i="1" s="1"/>
  <c r="AS30" i="1"/>
  <c r="AS29" i="1" s="1"/>
  <c r="AI30" i="1"/>
  <c r="AI29" i="1" s="1"/>
  <c r="W30" i="1"/>
  <c r="W29" i="1" s="1"/>
  <c r="CR30" i="1"/>
  <c r="CR29" i="1" s="1"/>
  <c r="CH30" i="1"/>
  <c r="CH29" i="1" s="1"/>
  <c r="BW30" i="1"/>
  <c r="BW29" i="1" s="1"/>
  <c r="BK30" i="1"/>
  <c r="BK29" i="1" s="1"/>
  <c r="BA30" i="1"/>
  <c r="BA29" i="1" s="1"/>
  <c r="AQ30" i="1"/>
  <c r="AQ29" i="1" s="1"/>
  <c r="AE30" i="1"/>
  <c r="U30" i="1"/>
  <c r="U29" i="1" s="1"/>
  <c r="CP30" i="1"/>
  <c r="CP29" i="1" s="1"/>
  <c r="CF30" i="1"/>
  <c r="CF29" i="1" s="1"/>
  <c r="BS30" i="1"/>
  <c r="BS29" i="1" s="1"/>
  <c r="BI30" i="1"/>
  <c r="BI29" i="1" s="1"/>
  <c r="AY30" i="1"/>
  <c r="AY29" i="1" s="1"/>
  <c r="AM30" i="1"/>
  <c r="AM29" i="1" s="1"/>
  <c r="AC30" i="1"/>
  <c r="AC29" i="1" s="1"/>
  <c r="S30" i="1"/>
  <c r="S29" i="1" s="1"/>
  <c r="D32" i="1"/>
  <c r="CN30" i="1"/>
  <c r="CN29" i="1" s="1"/>
  <c r="CB30" i="1"/>
  <c r="CB29" i="1" s="1"/>
  <c r="BQ30" i="1"/>
  <c r="BQ29" i="1" s="1"/>
  <c r="BG30" i="1"/>
  <c r="BG29" i="1" s="1"/>
  <c r="AU30" i="1"/>
  <c r="AU29" i="1" s="1"/>
  <c r="AK30" i="1"/>
  <c r="AK29" i="1" s="1"/>
  <c r="AA30" i="1"/>
  <c r="AA29" i="1" s="1"/>
  <c r="O30" i="1"/>
  <c r="O29" i="1" s="1"/>
  <c r="D108" i="1"/>
  <c r="CR107" i="1"/>
  <c r="CJ107" i="1"/>
  <c r="CB107" i="1"/>
  <c r="BS107" i="1"/>
  <c r="BK107" i="1"/>
  <c r="BC107" i="1"/>
  <c r="AU107" i="1"/>
  <c r="AM107" i="1"/>
  <c r="AE107" i="1"/>
  <c r="W107" i="1"/>
  <c r="O107" i="1"/>
  <c r="CL107" i="1"/>
  <c r="BZ107" i="1"/>
  <c r="BO107" i="1"/>
  <c r="BE107" i="1"/>
  <c r="AS107" i="1"/>
  <c r="AI107" i="1"/>
  <c r="Y107" i="1"/>
  <c r="CT107" i="1"/>
  <c r="CH107" i="1"/>
  <c r="BW107" i="1"/>
  <c r="BM107" i="1"/>
  <c r="BA107" i="1"/>
  <c r="AQ107" i="1"/>
  <c r="AG107" i="1"/>
  <c r="U107" i="1"/>
  <c r="CP107" i="1"/>
  <c r="CF107" i="1"/>
  <c r="BU107" i="1"/>
  <c r="BI107" i="1"/>
  <c r="AY107" i="1"/>
  <c r="AO107" i="1"/>
  <c r="AC107" i="1"/>
  <c r="S107" i="1"/>
  <c r="CN107" i="1"/>
  <c r="CD107" i="1"/>
  <c r="BQ107" i="1"/>
  <c r="BG107" i="1"/>
  <c r="AW107" i="1"/>
  <c r="AK107" i="1"/>
  <c r="AA107" i="1"/>
  <c r="Q107" i="1"/>
  <c r="CZ107" i="1" l="1"/>
  <c r="AE29" i="1"/>
  <c r="CZ30" i="1"/>
  <c r="CZ29" i="1" s="1"/>
  <c r="CP108" i="1"/>
  <c r="CH108" i="1"/>
  <c r="BZ108" i="1"/>
  <c r="BQ108" i="1"/>
  <c r="BI108" i="1"/>
  <c r="BA108" i="1"/>
  <c r="AS108" i="1"/>
  <c r="AK108" i="1"/>
  <c r="AC108" i="1"/>
  <c r="U108" i="1"/>
  <c r="CR108" i="1"/>
  <c r="CF108" i="1"/>
  <c r="BU108" i="1"/>
  <c r="BK108" i="1"/>
  <c r="AY108" i="1"/>
  <c r="AO108" i="1"/>
  <c r="AE108" i="1"/>
  <c r="S108" i="1"/>
  <c r="D109" i="1"/>
  <c r="CN108" i="1"/>
  <c r="CD108" i="1"/>
  <c r="BS108" i="1"/>
  <c r="BG108" i="1"/>
  <c r="AW108" i="1"/>
  <c r="AM108" i="1"/>
  <c r="AA108" i="1"/>
  <c r="Q108" i="1"/>
  <c r="CL108" i="1"/>
  <c r="CB108" i="1"/>
  <c r="BO108" i="1"/>
  <c r="BE108" i="1"/>
  <c r="AU108" i="1"/>
  <c r="AI108" i="1"/>
  <c r="Y108" i="1"/>
  <c r="O108" i="1"/>
  <c r="CT108" i="1"/>
  <c r="CJ108" i="1"/>
  <c r="BW108" i="1"/>
  <c r="BM108" i="1"/>
  <c r="BC108" i="1"/>
  <c r="AQ108" i="1"/>
  <c r="AG108" i="1"/>
  <c r="W108" i="1"/>
  <c r="D34" i="1"/>
  <c r="CR33" i="1"/>
  <c r="CJ33" i="1"/>
  <c r="CB33" i="1"/>
  <c r="BS33" i="1"/>
  <c r="BK33" i="1"/>
  <c r="BC33" i="1"/>
  <c r="AU33" i="1"/>
  <c r="AM33" i="1"/>
  <c r="AE33" i="1"/>
  <c r="W33" i="1"/>
  <c r="O33" i="1"/>
  <c r="CP33" i="1"/>
  <c r="CH33" i="1"/>
  <c r="BZ33" i="1"/>
  <c r="BQ33" i="1"/>
  <c r="BI33" i="1"/>
  <c r="BA33" i="1"/>
  <c r="AS33" i="1"/>
  <c r="AK33" i="1"/>
  <c r="AC33" i="1"/>
  <c r="U33" i="1"/>
  <c r="CT33" i="1"/>
  <c r="CL33" i="1"/>
  <c r="CD33" i="1"/>
  <c r="BU33" i="1"/>
  <c r="BM33" i="1"/>
  <c r="BE33" i="1"/>
  <c r="AW33" i="1"/>
  <c r="AO33" i="1"/>
  <c r="AG33" i="1"/>
  <c r="Y33" i="1"/>
  <c r="Q33" i="1"/>
  <c r="CN33" i="1"/>
  <c r="BG33" i="1"/>
  <c r="AA33" i="1"/>
  <c r="CF33" i="1"/>
  <c r="AY33" i="1"/>
  <c r="S33" i="1"/>
  <c r="BW33" i="1"/>
  <c r="AQ33" i="1"/>
  <c r="BO33" i="1"/>
  <c r="AI33" i="1"/>
  <c r="D80" i="1"/>
  <c r="CT32" i="1"/>
  <c r="CL32" i="1"/>
  <c r="CD32" i="1"/>
  <c r="BU32" i="1"/>
  <c r="BM32" i="1"/>
  <c r="BE32" i="1"/>
  <c r="AW32" i="1"/>
  <c r="AO32" i="1"/>
  <c r="AG32" i="1"/>
  <c r="Y32" i="1"/>
  <c r="Q32" i="1"/>
  <c r="CR32" i="1"/>
  <c r="CJ32" i="1"/>
  <c r="CN32" i="1"/>
  <c r="CF32" i="1"/>
  <c r="BW32" i="1"/>
  <c r="BO32" i="1"/>
  <c r="BG32" i="1"/>
  <c r="AY32" i="1"/>
  <c r="AQ32" i="1"/>
  <c r="AI32" i="1"/>
  <c r="AA32" i="1"/>
  <c r="S32" i="1"/>
  <c r="CP32" i="1"/>
  <c r="BS32" i="1"/>
  <c r="BC32" i="1"/>
  <c r="AM32" i="1"/>
  <c r="W32" i="1"/>
  <c r="CH32" i="1"/>
  <c r="BQ32" i="1"/>
  <c r="BA32" i="1"/>
  <c r="AK32" i="1"/>
  <c r="U32" i="1"/>
  <c r="CB32" i="1"/>
  <c r="BK32" i="1"/>
  <c r="AU32" i="1"/>
  <c r="AE32" i="1"/>
  <c r="O32" i="1"/>
  <c r="BZ32" i="1"/>
  <c r="BI32" i="1"/>
  <c r="AS32" i="1"/>
  <c r="AC32" i="1"/>
  <c r="CP34" i="1" l="1"/>
  <c r="CP31" i="1" s="1"/>
  <c r="CH34" i="1"/>
  <c r="CH31" i="1" s="1"/>
  <c r="BZ34" i="1"/>
  <c r="BZ31" i="1" s="1"/>
  <c r="BQ34" i="1"/>
  <c r="BQ31" i="1" s="1"/>
  <c r="BI34" i="1"/>
  <c r="BA34" i="1"/>
  <c r="BA31" i="1" s="1"/>
  <c r="AS34" i="1"/>
  <c r="AS31" i="1" s="1"/>
  <c r="AK34" i="1"/>
  <c r="AC34" i="1"/>
  <c r="AC31" i="1" s="1"/>
  <c r="U34" i="1"/>
  <c r="U31" i="1" s="1"/>
  <c r="D36" i="1"/>
  <c r="CN34" i="1"/>
  <c r="CN31" i="1" s="1"/>
  <c r="CF34" i="1"/>
  <c r="CF31" i="1" s="1"/>
  <c r="BW34" i="1"/>
  <c r="BW31" i="1" s="1"/>
  <c r="BO34" i="1"/>
  <c r="BO31" i="1" s="1"/>
  <c r="BG34" i="1"/>
  <c r="BG31" i="1" s="1"/>
  <c r="AY34" i="1"/>
  <c r="AQ34" i="1"/>
  <c r="AQ31" i="1" s="1"/>
  <c r="AI34" i="1"/>
  <c r="AI31" i="1" s="1"/>
  <c r="AA34" i="1"/>
  <c r="AA31" i="1" s="1"/>
  <c r="S34" i="1"/>
  <c r="S31" i="1" s="1"/>
  <c r="CT34" i="1"/>
  <c r="CT31" i="1" s="1"/>
  <c r="CL34" i="1"/>
  <c r="CL31" i="1" s="1"/>
  <c r="CD34" i="1"/>
  <c r="BU34" i="1"/>
  <c r="BU31" i="1" s="1"/>
  <c r="BM34" i="1"/>
  <c r="BM31" i="1" s="1"/>
  <c r="BE34" i="1"/>
  <c r="BE31" i="1" s="1"/>
  <c r="AW34" i="1"/>
  <c r="AO34" i="1"/>
  <c r="AO31" i="1" s="1"/>
  <c r="AG34" i="1"/>
  <c r="AG31" i="1" s="1"/>
  <c r="Y34" i="1"/>
  <c r="Y31" i="1" s="1"/>
  <c r="Q34" i="1"/>
  <c r="CR34" i="1"/>
  <c r="CR31" i="1" s="1"/>
  <c r="CJ34" i="1"/>
  <c r="CJ31" i="1" s="1"/>
  <c r="CB34" i="1"/>
  <c r="CB31" i="1" s="1"/>
  <c r="BS34" i="1"/>
  <c r="BS31" i="1" s="1"/>
  <c r="BK34" i="1"/>
  <c r="BC34" i="1"/>
  <c r="BC31" i="1" s="1"/>
  <c r="AU34" i="1"/>
  <c r="AU31" i="1" s="1"/>
  <c r="AM34" i="1"/>
  <c r="AE34" i="1"/>
  <c r="W34" i="1"/>
  <c r="W31" i="1" s="1"/>
  <c r="O34" i="1"/>
  <c r="O31" i="1" s="1"/>
  <c r="CZ108" i="1"/>
  <c r="AE31" i="1"/>
  <c r="CZ32" i="1"/>
  <c r="BI31" i="1"/>
  <c r="AK31" i="1"/>
  <c r="CT80" i="1"/>
  <c r="CL80" i="1"/>
  <c r="CD80" i="1"/>
  <c r="BU80" i="1"/>
  <c r="BM80" i="1"/>
  <c r="BE80" i="1"/>
  <c r="AW80" i="1"/>
  <c r="AO80" i="1"/>
  <c r="AG80" i="1"/>
  <c r="Y80" i="1"/>
  <c r="Q80" i="1"/>
  <c r="CJ80" i="1"/>
  <c r="BZ80" i="1"/>
  <c r="BO80" i="1"/>
  <c r="BC80" i="1"/>
  <c r="AS80" i="1"/>
  <c r="AI80" i="1"/>
  <c r="W80" i="1"/>
  <c r="CR80" i="1"/>
  <c r="CH80" i="1"/>
  <c r="BW80" i="1"/>
  <c r="BK80" i="1"/>
  <c r="BA80" i="1"/>
  <c r="AQ80" i="1"/>
  <c r="AE80" i="1"/>
  <c r="U80" i="1"/>
  <c r="D81" i="1"/>
  <c r="CP80" i="1"/>
  <c r="CF80" i="1"/>
  <c r="BS80" i="1"/>
  <c r="BI80" i="1"/>
  <c r="AY80" i="1"/>
  <c r="AM80" i="1"/>
  <c r="AC80" i="1"/>
  <c r="S80" i="1"/>
  <c r="CN80" i="1"/>
  <c r="CB80" i="1"/>
  <c r="BQ80" i="1"/>
  <c r="BG80" i="1"/>
  <c r="AU80" i="1"/>
  <c r="AK80" i="1"/>
  <c r="AA80" i="1"/>
  <c r="O80" i="1"/>
  <c r="D113" i="1"/>
  <c r="CT109" i="1"/>
  <c r="CT106" i="1" s="1"/>
  <c r="CL109" i="1"/>
  <c r="CL106" i="1" s="1"/>
  <c r="CD109" i="1"/>
  <c r="CD106" i="1" s="1"/>
  <c r="CN109" i="1"/>
  <c r="CN106" i="1" s="1"/>
  <c r="CF109" i="1"/>
  <c r="CF106" i="1" s="1"/>
  <c r="BW109" i="1"/>
  <c r="BW106" i="1" s="1"/>
  <c r="BO109" i="1"/>
  <c r="BO106" i="1" s="1"/>
  <c r="BG109" i="1"/>
  <c r="BG106" i="1" s="1"/>
  <c r="AY109" i="1"/>
  <c r="AY106" i="1" s="1"/>
  <c r="AQ109" i="1"/>
  <c r="AQ106" i="1" s="1"/>
  <c r="AI109" i="1"/>
  <c r="AI106" i="1" s="1"/>
  <c r="AA109" i="1"/>
  <c r="AA106" i="1" s="1"/>
  <c r="S109" i="1"/>
  <c r="S106" i="1" s="1"/>
  <c r="CR109" i="1"/>
  <c r="CR106" i="1" s="1"/>
  <c r="CB109" i="1"/>
  <c r="CB106" i="1" s="1"/>
  <c r="BQ109" i="1"/>
  <c r="BQ106" i="1" s="1"/>
  <c r="BE109" i="1"/>
  <c r="BE106" i="1" s="1"/>
  <c r="AU109" i="1"/>
  <c r="AU106" i="1" s="1"/>
  <c r="AK109" i="1"/>
  <c r="AK106" i="1" s="1"/>
  <c r="Y109" i="1"/>
  <c r="Y106" i="1" s="1"/>
  <c r="O109" i="1"/>
  <c r="O106" i="1" s="1"/>
  <c r="CP109" i="1"/>
  <c r="CP106" i="1" s="1"/>
  <c r="BZ109" i="1"/>
  <c r="BZ106" i="1" s="1"/>
  <c r="BM109" i="1"/>
  <c r="BM106" i="1" s="1"/>
  <c r="BC109" i="1"/>
  <c r="BC106" i="1" s="1"/>
  <c r="AS109" i="1"/>
  <c r="AS106" i="1" s="1"/>
  <c r="AG109" i="1"/>
  <c r="AG106" i="1" s="1"/>
  <c r="W109" i="1"/>
  <c r="W106" i="1" s="1"/>
  <c r="CJ109" i="1"/>
  <c r="CJ106" i="1" s="1"/>
  <c r="BU109" i="1"/>
  <c r="BU106" i="1" s="1"/>
  <c r="BK109" i="1"/>
  <c r="BK106" i="1" s="1"/>
  <c r="BA109" i="1"/>
  <c r="BA106" i="1" s="1"/>
  <c r="AO109" i="1"/>
  <c r="AO106" i="1" s="1"/>
  <c r="AE109" i="1"/>
  <c r="U109" i="1"/>
  <c r="U106" i="1" s="1"/>
  <c r="CH109" i="1"/>
  <c r="CH106" i="1" s="1"/>
  <c r="BS109" i="1"/>
  <c r="BS106" i="1" s="1"/>
  <c r="BI109" i="1"/>
  <c r="BI106" i="1" s="1"/>
  <c r="AW109" i="1"/>
  <c r="AW106" i="1" s="1"/>
  <c r="AM109" i="1"/>
  <c r="AM106" i="1" s="1"/>
  <c r="AC109" i="1"/>
  <c r="AC106" i="1" s="1"/>
  <c r="Q109" i="1"/>
  <c r="Q106" i="1" s="1"/>
  <c r="BK31" i="1"/>
  <c r="AM31" i="1"/>
  <c r="AY31" i="1"/>
  <c r="Q31" i="1"/>
  <c r="AW31" i="1"/>
  <c r="CD31" i="1"/>
  <c r="CZ33" i="1"/>
  <c r="CZ34" i="1" l="1"/>
  <c r="CZ31" i="1" s="1"/>
  <c r="D82" i="1"/>
  <c r="CR81" i="1"/>
  <c r="CJ81" i="1"/>
  <c r="CB81" i="1"/>
  <c r="BS81" i="1"/>
  <c r="BK81" i="1"/>
  <c r="BC81" i="1"/>
  <c r="AU81" i="1"/>
  <c r="AM81" i="1"/>
  <c r="AE81" i="1"/>
  <c r="W81" i="1"/>
  <c r="O81" i="1"/>
  <c r="CP81" i="1"/>
  <c r="CF81" i="1"/>
  <c r="BU81" i="1"/>
  <c r="BI81" i="1"/>
  <c r="AY81" i="1"/>
  <c r="AO81" i="1"/>
  <c r="AC81" i="1"/>
  <c r="S81" i="1"/>
  <c r="CN81" i="1"/>
  <c r="CD81" i="1"/>
  <c r="BQ81" i="1"/>
  <c r="BG81" i="1"/>
  <c r="AW81" i="1"/>
  <c r="AK81" i="1"/>
  <c r="AA81" i="1"/>
  <c r="Q81" i="1"/>
  <c r="CL81" i="1"/>
  <c r="BZ81" i="1"/>
  <c r="BO81" i="1"/>
  <c r="BE81" i="1"/>
  <c r="AS81" i="1"/>
  <c r="AI81" i="1"/>
  <c r="Y81" i="1"/>
  <c r="CT81" i="1"/>
  <c r="CH81" i="1"/>
  <c r="BW81" i="1"/>
  <c r="BM81" i="1"/>
  <c r="BA81" i="1"/>
  <c r="AQ81" i="1"/>
  <c r="AG81" i="1"/>
  <c r="U81" i="1"/>
  <c r="D79" i="1"/>
  <c r="CZ109" i="1"/>
  <c r="CZ106" i="1" s="1"/>
  <c r="CZ80" i="1"/>
  <c r="CP113" i="1"/>
  <c r="CP112" i="1" s="1"/>
  <c r="CH113" i="1"/>
  <c r="CH112" i="1" s="1"/>
  <c r="BZ113" i="1"/>
  <c r="BZ112" i="1" s="1"/>
  <c r="BQ113" i="1"/>
  <c r="BQ112" i="1" s="1"/>
  <c r="BI113" i="1"/>
  <c r="BI112" i="1" s="1"/>
  <c r="BA113" i="1"/>
  <c r="BA112" i="1" s="1"/>
  <c r="AS113" i="1"/>
  <c r="AS112" i="1" s="1"/>
  <c r="AK113" i="1"/>
  <c r="AK112" i="1" s="1"/>
  <c r="AC113" i="1"/>
  <c r="AC112" i="1" s="1"/>
  <c r="U113" i="1"/>
  <c r="U112" i="1" s="1"/>
  <c r="D115" i="1"/>
  <c r="CN113" i="1"/>
  <c r="CN112" i="1" s="1"/>
  <c r="CF113" i="1"/>
  <c r="CF112" i="1" s="1"/>
  <c r="BW113" i="1"/>
  <c r="BW112" i="1" s="1"/>
  <c r="BO113" i="1"/>
  <c r="BO112" i="1" s="1"/>
  <c r="BG113" i="1"/>
  <c r="BG112" i="1" s="1"/>
  <c r="AY113" i="1"/>
  <c r="AY112" i="1" s="1"/>
  <c r="AQ113" i="1"/>
  <c r="AQ112" i="1" s="1"/>
  <c r="AI113" i="1"/>
  <c r="AI112" i="1" s="1"/>
  <c r="AA113" i="1"/>
  <c r="AA112" i="1" s="1"/>
  <c r="S113" i="1"/>
  <c r="S112" i="1" s="1"/>
  <c r="CT113" i="1"/>
  <c r="CT112" i="1" s="1"/>
  <c r="CL113" i="1"/>
  <c r="CL112" i="1" s="1"/>
  <c r="CD113" i="1"/>
  <c r="CD112" i="1" s="1"/>
  <c r="BU113" i="1"/>
  <c r="BU112" i="1" s="1"/>
  <c r="BM113" i="1"/>
  <c r="BM112" i="1" s="1"/>
  <c r="BE113" i="1"/>
  <c r="BE112" i="1" s="1"/>
  <c r="AW113" i="1"/>
  <c r="AW112" i="1" s="1"/>
  <c r="AO113" i="1"/>
  <c r="AO112" i="1" s="1"/>
  <c r="AG113" i="1"/>
  <c r="AG112" i="1" s="1"/>
  <c r="Y113" i="1"/>
  <c r="Y112" i="1" s="1"/>
  <c r="Q113" i="1"/>
  <c r="Q112" i="1" s="1"/>
  <c r="CR113" i="1"/>
  <c r="CR112" i="1" s="1"/>
  <c r="CJ113" i="1"/>
  <c r="CJ112" i="1" s="1"/>
  <c r="CB113" i="1"/>
  <c r="CB112" i="1" s="1"/>
  <c r="BS113" i="1"/>
  <c r="BS112" i="1" s="1"/>
  <c r="BK113" i="1"/>
  <c r="BK112" i="1" s="1"/>
  <c r="BC113" i="1"/>
  <c r="BC112" i="1" s="1"/>
  <c r="AU113" i="1"/>
  <c r="AU112" i="1" s="1"/>
  <c r="AM113" i="1"/>
  <c r="AM112" i="1" s="1"/>
  <c r="AE113" i="1"/>
  <c r="W113" i="1"/>
  <c r="W112" i="1" s="1"/>
  <c r="O113" i="1"/>
  <c r="O112" i="1" s="1"/>
  <c r="AE106" i="1"/>
  <c r="D37" i="1"/>
  <c r="CR36" i="1"/>
  <c r="CJ36" i="1"/>
  <c r="CB36" i="1"/>
  <c r="BS36" i="1"/>
  <c r="BK36" i="1"/>
  <c r="BC36" i="1"/>
  <c r="AU36" i="1"/>
  <c r="AM36" i="1"/>
  <c r="AE36" i="1"/>
  <c r="W36" i="1"/>
  <c r="O36" i="1"/>
  <c r="CP36" i="1"/>
  <c r="CH36" i="1"/>
  <c r="BZ36" i="1"/>
  <c r="BQ36" i="1"/>
  <c r="BI36" i="1"/>
  <c r="BA36" i="1"/>
  <c r="AS36" i="1"/>
  <c r="AK36" i="1"/>
  <c r="AC36" i="1"/>
  <c r="U36" i="1"/>
  <c r="CN36" i="1"/>
  <c r="CF36" i="1"/>
  <c r="BW36" i="1"/>
  <c r="BO36" i="1"/>
  <c r="BG36" i="1"/>
  <c r="AY36" i="1"/>
  <c r="AQ36" i="1"/>
  <c r="AI36" i="1"/>
  <c r="AA36" i="1"/>
  <c r="S36" i="1"/>
  <c r="CT36" i="1"/>
  <c r="CL36" i="1"/>
  <c r="CD36" i="1"/>
  <c r="BU36" i="1"/>
  <c r="BM36" i="1"/>
  <c r="BE36" i="1"/>
  <c r="AW36" i="1"/>
  <c r="AO36" i="1"/>
  <c r="AG36" i="1"/>
  <c r="Y36" i="1"/>
  <c r="Q36" i="1"/>
  <c r="CZ113" i="1" l="1"/>
  <c r="CZ112" i="1" s="1"/>
  <c r="AE112" i="1"/>
  <c r="CZ36" i="1"/>
  <c r="CZ81" i="1"/>
  <c r="CP37" i="1"/>
  <c r="CP35" i="1" s="1"/>
  <c r="CH37" i="1"/>
  <c r="CH35" i="1" s="1"/>
  <c r="BZ37" i="1"/>
  <c r="BZ35" i="1" s="1"/>
  <c r="BQ37" i="1"/>
  <c r="BI37" i="1"/>
  <c r="BI35" i="1" s="1"/>
  <c r="BA37" i="1"/>
  <c r="BA35" i="1" s="1"/>
  <c r="AS37" i="1"/>
  <c r="AS35" i="1" s="1"/>
  <c r="AK37" i="1"/>
  <c r="AC37" i="1"/>
  <c r="AC35" i="1" s="1"/>
  <c r="U37" i="1"/>
  <c r="U35" i="1" s="1"/>
  <c r="D39" i="1"/>
  <c r="CN37" i="1"/>
  <c r="CN35" i="1" s="1"/>
  <c r="CF37" i="1"/>
  <c r="CF35" i="1" s="1"/>
  <c r="BW37" i="1"/>
  <c r="BW35" i="1" s="1"/>
  <c r="BO37" i="1"/>
  <c r="BO35" i="1" s="1"/>
  <c r="BG37" i="1"/>
  <c r="BG35" i="1" s="1"/>
  <c r="AY37" i="1"/>
  <c r="AQ37" i="1"/>
  <c r="AQ35" i="1" s="1"/>
  <c r="AI37" i="1"/>
  <c r="AI35" i="1" s="1"/>
  <c r="AA37" i="1"/>
  <c r="AA35" i="1" s="1"/>
  <c r="S37" i="1"/>
  <c r="S35" i="1" s="1"/>
  <c r="CT37" i="1"/>
  <c r="CT35" i="1" s="1"/>
  <c r="CL37" i="1"/>
  <c r="CL35" i="1" s="1"/>
  <c r="CD37" i="1"/>
  <c r="CD35" i="1" s="1"/>
  <c r="BU37" i="1"/>
  <c r="BM37" i="1"/>
  <c r="BM35" i="1" s="1"/>
  <c r="BE37" i="1"/>
  <c r="BE35" i="1" s="1"/>
  <c r="AW37" i="1"/>
  <c r="AW35" i="1" s="1"/>
  <c r="AO37" i="1"/>
  <c r="AO35" i="1" s="1"/>
  <c r="AG37" i="1"/>
  <c r="AG35" i="1" s="1"/>
  <c r="Y37" i="1"/>
  <c r="Y35" i="1" s="1"/>
  <c r="Q37" i="1"/>
  <c r="Q35" i="1" s="1"/>
  <c r="CR37" i="1"/>
  <c r="CR35" i="1" s="1"/>
  <c r="CJ37" i="1"/>
  <c r="CJ35" i="1" s="1"/>
  <c r="CB37" i="1"/>
  <c r="BS37" i="1"/>
  <c r="BS35" i="1" s="1"/>
  <c r="BK37" i="1"/>
  <c r="BK35" i="1" s="1"/>
  <c r="BC37" i="1"/>
  <c r="BC35" i="1" s="1"/>
  <c r="AU37" i="1"/>
  <c r="AU35" i="1" s="1"/>
  <c r="AM37" i="1"/>
  <c r="AM35" i="1" s="1"/>
  <c r="AE37" i="1"/>
  <c r="W37" i="1"/>
  <c r="W35" i="1" s="1"/>
  <c r="O37" i="1"/>
  <c r="CR115" i="1"/>
  <c r="CR114" i="1" s="1"/>
  <c r="CJ115" i="1"/>
  <c r="CJ114" i="1" s="1"/>
  <c r="CB115" i="1"/>
  <c r="CB114" i="1" s="1"/>
  <c r="BS115" i="1"/>
  <c r="BS114" i="1" s="1"/>
  <c r="BK115" i="1"/>
  <c r="BK114" i="1" s="1"/>
  <c r="BC115" i="1"/>
  <c r="BC114" i="1" s="1"/>
  <c r="AU115" i="1"/>
  <c r="AU114" i="1" s="1"/>
  <c r="AM115" i="1"/>
  <c r="AM114" i="1" s="1"/>
  <c r="AE115" i="1"/>
  <c r="W115" i="1"/>
  <c r="W114" i="1" s="1"/>
  <c r="O115" i="1"/>
  <c r="O114" i="1" s="1"/>
  <c r="CP115" i="1"/>
  <c r="CP114" i="1" s="1"/>
  <c r="CH115" i="1"/>
  <c r="CH114" i="1" s="1"/>
  <c r="BZ115" i="1"/>
  <c r="BZ114" i="1" s="1"/>
  <c r="BQ115" i="1"/>
  <c r="BQ114" i="1" s="1"/>
  <c r="BI115" i="1"/>
  <c r="BI114" i="1" s="1"/>
  <c r="BA115" i="1"/>
  <c r="BA114" i="1" s="1"/>
  <c r="AS115" i="1"/>
  <c r="AS114" i="1" s="1"/>
  <c r="AK115" i="1"/>
  <c r="AK114" i="1" s="1"/>
  <c r="AC115" i="1"/>
  <c r="AC114" i="1" s="1"/>
  <c r="U115" i="1"/>
  <c r="U114" i="1" s="1"/>
  <c r="D117" i="1"/>
  <c r="CN115" i="1"/>
  <c r="CN114" i="1" s="1"/>
  <c r="CF115" i="1"/>
  <c r="CF114" i="1" s="1"/>
  <c r="BW115" i="1"/>
  <c r="BW114" i="1" s="1"/>
  <c r="BO115" i="1"/>
  <c r="BO114" i="1" s="1"/>
  <c r="BG115" i="1"/>
  <c r="BG114" i="1" s="1"/>
  <c r="AY115" i="1"/>
  <c r="AY114" i="1" s="1"/>
  <c r="AQ115" i="1"/>
  <c r="AQ114" i="1" s="1"/>
  <c r="AI115" i="1"/>
  <c r="AI114" i="1" s="1"/>
  <c r="AA115" i="1"/>
  <c r="AA114" i="1" s="1"/>
  <c r="S115" i="1"/>
  <c r="S114" i="1" s="1"/>
  <c r="CT115" i="1"/>
  <c r="CT114" i="1" s="1"/>
  <c r="CL115" i="1"/>
  <c r="CL114" i="1" s="1"/>
  <c r="CD115" i="1"/>
  <c r="CD114" i="1" s="1"/>
  <c r="BU115" i="1"/>
  <c r="BU114" i="1" s="1"/>
  <c r="BM115" i="1"/>
  <c r="BM114" i="1" s="1"/>
  <c r="BE115" i="1"/>
  <c r="BE114" i="1" s="1"/>
  <c r="AW115" i="1"/>
  <c r="AW114" i="1" s="1"/>
  <c r="AO115" i="1"/>
  <c r="AO114" i="1" s="1"/>
  <c r="AG115" i="1"/>
  <c r="AG114" i="1" s="1"/>
  <c r="Y115" i="1"/>
  <c r="Y114" i="1" s="1"/>
  <c r="Q115" i="1"/>
  <c r="Q114" i="1" s="1"/>
  <c r="CP82" i="1"/>
  <c r="CH82" i="1"/>
  <c r="BZ82" i="1"/>
  <c r="BQ82" i="1"/>
  <c r="BI82" i="1"/>
  <c r="BA82" i="1"/>
  <c r="AS82" i="1"/>
  <c r="AK82" i="1"/>
  <c r="AC82" i="1"/>
  <c r="U82" i="1"/>
  <c r="CL82" i="1"/>
  <c r="CB82" i="1"/>
  <c r="BO82" i="1"/>
  <c r="BE82" i="1"/>
  <c r="AU82" i="1"/>
  <c r="AI82" i="1"/>
  <c r="Y82" i="1"/>
  <c r="O82" i="1"/>
  <c r="CT82" i="1"/>
  <c r="CJ82" i="1"/>
  <c r="BW82" i="1"/>
  <c r="BM82" i="1"/>
  <c r="BC82" i="1"/>
  <c r="AQ82" i="1"/>
  <c r="AG82" i="1"/>
  <c r="W82" i="1"/>
  <c r="CR82" i="1"/>
  <c r="CF82" i="1"/>
  <c r="BU82" i="1"/>
  <c r="BK82" i="1"/>
  <c r="AY82" i="1"/>
  <c r="AO82" i="1"/>
  <c r="AE82" i="1"/>
  <c r="S82" i="1"/>
  <c r="D83" i="1"/>
  <c r="CN82" i="1"/>
  <c r="CD82" i="1"/>
  <c r="BS82" i="1"/>
  <c r="BG82" i="1"/>
  <c r="AW82" i="1"/>
  <c r="AM82" i="1"/>
  <c r="AA82" i="1"/>
  <c r="Q82" i="1"/>
  <c r="BU35" i="1"/>
  <c r="AY35" i="1"/>
  <c r="AK35" i="1"/>
  <c r="BQ35" i="1"/>
  <c r="O35" i="1"/>
  <c r="CB35" i="1"/>
  <c r="CN79" i="1"/>
  <c r="CF79" i="1"/>
  <c r="BW79" i="1"/>
  <c r="BO79" i="1"/>
  <c r="BG79" i="1"/>
  <c r="AY79" i="1"/>
  <c r="AQ79" i="1"/>
  <c r="AI79" i="1"/>
  <c r="AA79" i="1"/>
  <c r="S79" i="1"/>
  <c r="CR79" i="1"/>
  <c r="CH79" i="1"/>
  <c r="BU79" i="1"/>
  <c r="BK79" i="1"/>
  <c r="BA79" i="1"/>
  <c r="AO79" i="1"/>
  <c r="AE79" i="1"/>
  <c r="U79" i="1"/>
  <c r="CP79" i="1"/>
  <c r="CD79" i="1"/>
  <c r="BS79" i="1"/>
  <c r="BI79" i="1"/>
  <c r="AW79" i="1"/>
  <c r="AM79" i="1"/>
  <c r="AC79" i="1"/>
  <c r="Q79" i="1"/>
  <c r="CL79" i="1"/>
  <c r="CB79" i="1"/>
  <c r="BQ79" i="1"/>
  <c r="BE79" i="1"/>
  <c r="AU79" i="1"/>
  <c r="AK79" i="1"/>
  <c r="Y79" i="1"/>
  <c r="O79" i="1"/>
  <c r="CT79" i="1"/>
  <c r="CJ79" i="1"/>
  <c r="BZ79" i="1"/>
  <c r="BM79" i="1"/>
  <c r="BC79" i="1"/>
  <c r="AS79" i="1"/>
  <c r="AG79" i="1"/>
  <c r="W79" i="1"/>
  <c r="CZ37" i="1" l="1"/>
  <c r="CZ82" i="1"/>
  <c r="CR39" i="1"/>
  <c r="CR38" i="1" s="1"/>
  <c r="CJ39" i="1"/>
  <c r="CJ38" i="1" s="1"/>
  <c r="CB39" i="1"/>
  <c r="CB38" i="1" s="1"/>
  <c r="BS39" i="1"/>
  <c r="BS38" i="1" s="1"/>
  <c r="BK39" i="1"/>
  <c r="BK38" i="1" s="1"/>
  <c r="BC39" i="1"/>
  <c r="BC38" i="1" s="1"/>
  <c r="AU39" i="1"/>
  <c r="AU38" i="1" s="1"/>
  <c r="AM39" i="1"/>
  <c r="AM38" i="1" s="1"/>
  <c r="AE39" i="1"/>
  <c r="W39" i="1"/>
  <c r="W38" i="1" s="1"/>
  <c r="O39" i="1"/>
  <c r="O38" i="1" s="1"/>
  <c r="CP39" i="1"/>
  <c r="CP38" i="1" s="1"/>
  <c r="CH39" i="1"/>
  <c r="CH38" i="1" s="1"/>
  <c r="BZ39" i="1"/>
  <c r="BZ38" i="1" s="1"/>
  <c r="BQ39" i="1"/>
  <c r="BQ38" i="1" s="1"/>
  <c r="BI39" i="1"/>
  <c r="BI38" i="1" s="1"/>
  <c r="BA39" i="1"/>
  <c r="BA38" i="1" s="1"/>
  <c r="AS39" i="1"/>
  <c r="AS38" i="1" s="1"/>
  <c r="AK39" i="1"/>
  <c r="AK38" i="1" s="1"/>
  <c r="AC39" i="1"/>
  <c r="AC38" i="1" s="1"/>
  <c r="U39" i="1"/>
  <c r="U38" i="1" s="1"/>
  <c r="D41" i="1"/>
  <c r="CN39" i="1"/>
  <c r="CN38" i="1" s="1"/>
  <c r="CF39" i="1"/>
  <c r="CF38" i="1" s="1"/>
  <c r="BW39" i="1"/>
  <c r="BW38" i="1" s="1"/>
  <c r="BO39" i="1"/>
  <c r="BO38" i="1" s="1"/>
  <c r="BG39" i="1"/>
  <c r="BG38" i="1" s="1"/>
  <c r="AY39" i="1"/>
  <c r="AY38" i="1" s="1"/>
  <c r="AQ39" i="1"/>
  <c r="AQ38" i="1" s="1"/>
  <c r="AI39" i="1"/>
  <c r="AI38" i="1" s="1"/>
  <c r="AA39" i="1"/>
  <c r="AA38" i="1" s="1"/>
  <c r="S39" i="1"/>
  <c r="S38" i="1" s="1"/>
  <c r="CT39" i="1"/>
  <c r="CT38" i="1" s="1"/>
  <c r="CL39" i="1"/>
  <c r="CL38" i="1" s="1"/>
  <c r="CD39" i="1"/>
  <c r="CD38" i="1" s="1"/>
  <c r="BU39" i="1"/>
  <c r="BU38" i="1" s="1"/>
  <c r="BM39" i="1"/>
  <c r="BM38" i="1" s="1"/>
  <c r="BE39" i="1"/>
  <c r="BE38" i="1" s="1"/>
  <c r="AW39" i="1"/>
  <c r="AW38" i="1" s="1"/>
  <c r="AO39" i="1"/>
  <c r="AO38" i="1" s="1"/>
  <c r="AG39" i="1"/>
  <c r="AG38" i="1" s="1"/>
  <c r="Y39" i="1"/>
  <c r="Y38" i="1" s="1"/>
  <c r="Q39" i="1"/>
  <c r="Q38" i="1" s="1"/>
  <c r="AE35" i="1"/>
  <c r="CN83" i="1"/>
  <c r="CF83" i="1"/>
  <c r="BW83" i="1"/>
  <c r="BO83" i="1"/>
  <c r="BG83" i="1"/>
  <c r="AY83" i="1"/>
  <c r="AQ83" i="1"/>
  <c r="AI83" i="1"/>
  <c r="AA83" i="1"/>
  <c r="S83" i="1"/>
  <c r="D84" i="1"/>
  <c r="CR83" i="1"/>
  <c r="CH83" i="1"/>
  <c r="BU83" i="1"/>
  <c r="BK83" i="1"/>
  <c r="BA83" i="1"/>
  <c r="AO83" i="1"/>
  <c r="AE83" i="1"/>
  <c r="U83" i="1"/>
  <c r="CP83" i="1"/>
  <c r="CD83" i="1"/>
  <c r="BS83" i="1"/>
  <c r="BI83" i="1"/>
  <c r="AW83" i="1"/>
  <c r="AM83" i="1"/>
  <c r="AC83" i="1"/>
  <c r="Q83" i="1"/>
  <c r="CL83" i="1"/>
  <c r="CB83" i="1"/>
  <c r="BQ83" i="1"/>
  <c r="BE83" i="1"/>
  <c r="AU83" i="1"/>
  <c r="AK83" i="1"/>
  <c r="Y83" i="1"/>
  <c r="O83" i="1"/>
  <c r="CT83" i="1"/>
  <c r="CJ83" i="1"/>
  <c r="BZ83" i="1"/>
  <c r="BM83" i="1"/>
  <c r="BC83" i="1"/>
  <c r="AS83" i="1"/>
  <c r="AG83" i="1"/>
  <c r="W83" i="1"/>
  <c r="CT117" i="1"/>
  <c r="CL117" i="1"/>
  <c r="CD117" i="1"/>
  <c r="BU117" i="1"/>
  <c r="BM117" i="1"/>
  <c r="BE117" i="1"/>
  <c r="AW117" i="1"/>
  <c r="AO117" i="1"/>
  <c r="AG117" i="1"/>
  <c r="Y117" i="1"/>
  <c r="Q117" i="1"/>
  <c r="D118" i="1"/>
  <c r="CR117" i="1"/>
  <c r="CJ117" i="1"/>
  <c r="CB117" i="1"/>
  <c r="BS117" i="1"/>
  <c r="BK117" i="1"/>
  <c r="BC117" i="1"/>
  <c r="AU117" i="1"/>
  <c r="AM117" i="1"/>
  <c r="AE117" i="1"/>
  <c r="W117" i="1"/>
  <c r="O117" i="1"/>
  <c r="CP117" i="1"/>
  <c r="CH117" i="1"/>
  <c r="BZ117" i="1"/>
  <c r="BQ117" i="1"/>
  <c r="BI117" i="1"/>
  <c r="BA117" i="1"/>
  <c r="AS117" i="1"/>
  <c r="AK117" i="1"/>
  <c r="AC117" i="1"/>
  <c r="U117" i="1"/>
  <c r="CN117" i="1"/>
  <c r="CF117" i="1"/>
  <c r="BW117" i="1"/>
  <c r="BO117" i="1"/>
  <c r="BG117" i="1"/>
  <c r="AY117" i="1"/>
  <c r="AQ117" i="1"/>
  <c r="AI117" i="1"/>
  <c r="AA117" i="1"/>
  <c r="S117" i="1"/>
  <c r="CZ35" i="1"/>
  <c r="CZ79" i="1"/>
  <c r="CZ115" i="1"/>
  <c r="CZ114" i="1" s="1"/>
  <c r="AE114" i="1"/>
  <c r="CZ117" i="1" l="1"/>
  <c r="CZ39" i="1"/>
  <c r="CZ38" i="1" s="1"/>
  <c r="AE38" i="1"/>
  <c r="D119" i="1"/>
  <c r="CR118" i="1"/>
  <c r="CJ118" i="1"/>
  <c r="CB118" i="1"/>
  <c r="BS118" i="1"/>
  <c r="BK118" i="1"/>
  <c r="BC118" i="1"/>
  <c r="AU118" i="1"/>
  <c r="AM118" i="1"/>
  <c r="AE118" i="1"/>
  <c r="W118" i="1"/>
  <c r="O118" i="1"/>
  <c r="CP118" i="1"/>
  <c r="CH118" i="1"/>
  <c r="BZ118" i="1"/>
  <c r="BQ118" i="1"/>
  <c r="BI118" i="1"/>
  <c r="BA118" i="1"/>
  <c r="AS118" i="1"/>
  <c r="AK118" i="1"/>
  <c r="AC118" i="1"/>
  <c r="U118" i="1"/>
  <c r="CN118" i="1"/>
  <c r="CF118" i="1"/>
  <c r="BW118" i="1"/>
  <c r="BO118" i="1"/>
  <c r="BG118" i="1"/>
  <c r="AY118" i="1"/>
  <c r="AQ118" i="1"/>
  <c r="AI118" i="1"/>
  <c r="AA118" i="1"/>
  <c r="S118" i="1"/>
  <c r="CT118" i="1"/>
  <c r="CL118" i="1"/>
  <c r="CD118" i="1"/>
  <c r="BU118" i="1"/>
  <c r="BM118" i="1"/>
  <c r="BE118" i="1"/>
  <c r="AW118" i="1"/>
  <c r="AO118" i="1"/>
  <c r="AG118" i="1"/>
  <c r="Y118" i="1"/>
  <c r="Q118" i="1"/>
  <c r="CT84" i="1"/>
  <c r="CL84" i="1"/>
  <c r="CD84" i="1"/>
  <c r="BU84" i="1"/>
  <c r="BM84" i="1"/>
  <c r="BE84" i="1"/>
  <c r="AW84" i="1"/>
  <c r="AO84" i="1"/>
  <c r="AG84" i="1"/>
  <c r="Y84" i="1"/>
  <c r="Q84" i="1"/>
  <c r="CJ84" i="1"/>
  <c r="BZ84" i="1"/>
  <c r="BO84" i="1"/>
  <c r="BC84" i="1"/>
  <c r="AS84" i="1"/>
  <c r="AI84" i="1"/>
  <c r="W84" i="1"/>
  <c r="CR84" i="1"/>
  <c r="CH84" i="1"/>
  <c r="BW84" i="1"/>
  <c r="BK84" i="1"/>
  <c r="BA84" i="1"/>
  <c r="AQ84" i="1"/>
  <c r="AE84" i="1"/>
  <c r="U84" i="1"/>
  <c r="D86" i="1"/>
  <c r="CP84" i="1"/>
  <c r="CF84" i="1"/>
  <c r="BS84" i="1"/>
  <c r="BI84" i="1"/>
  <c r="AY84" i="1"/>
  <c r="AM84" i="1"/>
  <c r="AC84" i="1"/>
  <c r="S84" i="1"/>
  <c r="CN84" i="1"/>
  <c r="CB84" i="1"/>
  <c r="BQ84" i="1"/>
  <c r="BG84" i="1"/>
  <c r="AU84" i="1"/>
  <c r="AK84" i="1"/>
  <c r="AA84" i="1"/>
  <c r="O84" i="1"/>
  <c r="CZ83" i="1"/>
  <c r="D151" i="1"/>
  <c r="CT41" i="1"/>
  <c r="CL41" i="1"/>
  <c r="CD41" i="1"/>
  <c r="BU41" i="1"/>
  <c r="BM41" i="1"/>
  <c r="BE41" i="1"/>
  <c r="AW41" i="1"/>
  <c r="AO41" i="1"/>
  <c r="AG41" i="1"/>
  <c r="Y41" i="1"/>
  <c r="Q41" i="1"/>
  <c r="CR41" i="1"/>
  <c r="CJ41" i="1"/>
  <c r="CB41" i="1"/>
  <c r="BS41" i="1"/>
  <c r="BK41" i="1"/>
  <c r="BC41" i="1"/>
  <c r="AU41" i="1"/>
  <c r="AM41" i="1"/>
  <c r="AE41" i="1"/>
  <c r="W41" i="1"/>
  <c r="O41" i="1"/>
  <c r="CP41" i="1"/>
  <c r="CH41" i="1"/>
  <c r="BZ41" i="1"/>
  <c r="BQ41" i="1"/>
  <c r="BI41" i="1"/>
  <c r="BA41" i="1"/>
  <c r="AS41" i="1"/>
  <c r="AK41" i="1"/>
  <c r="AC41" i="1"/>
  <c r="U41" i="1"/>
  <c r="CN41" i="1"/>
  <c r="CF41" i="1"/>
  <c r="BW41" i="1"/>
  <c r="BO41" i="1"/>
  <c r="BG41" i="1"/>
  <c r="AY41" i="1"/>
  <c r="AQ41" i="1"/>
  <c r="AI41" i="1"/>
  <c r="AA41" i="1"/>
  <c r="S41" i="1"/>
  <c r="CZ84" i="1" l="1"/>
  <c r="CZ118" i="1"/>
  <c r="CZ41" i="1"/>
  <c r="D152" i="1"/>
  <c r="CR151" i="1"/>
  <c r="CJ151" i="1"/>
  <c r="CB151" i="1"/>
  <c r="BS151" i="1"/>
  <c r="BK151" i="1"/>
  <c r="BC151" i="1"/>
  <c r="AU151" i="1"/>
  <c r="AM151" i="1"/>
  <c r="AE151" i="1"/>
  <c r="W151" i="1"/>
  <c r="O151" i="1"/>
  <c r="CP151" i="1"/>
  <c r="CH151" i="1"/>
  <c r="BZ151" i="1"/>
  <c r="BQ151" i="1"/>
  <c r="BI151" i="1"/>
  <c r="BA151" i="1"/>
  <c r="AS151" i="1"/>
  <c r="AK151" i="1"/>
  <c r="AC151" i="1"/>
  <c r="U151" i="1"/>
  <c r="CN151" i="1"/>
  <c r="BW151" i="1"/>
  <c r="BG151" i="1"/>
  <c r="AQ151" i="1"/>
  <c r="AA151" i="1"/>
  <c r="CL151" i="1"/>
  <c r="BU151" i="1"/>
  <c r="BE151" i="1"/>
  <c r="AO151" i="1"/>
  <c r="Y151" i="1"/>
  <c r="CF151" i="1"/>
  <c r="BO151" i="1"/>
  <c r="AY151" i="1"/>
  <c r="AI151" i="1"/>
  <c r="S151" i="1"/>
  <c r="CT151" i="1"/>
  <c r="CD151" i="1"/>
  <c r="BM151" i="1"/>
  <c r="AW151" i="1"/>
  <c r="AG151" i="1"/>
  <c r="Q151" i="1"/>
  <c r="D42" i="1"/>
  <c r="D120" i="1"/>
  <c r="CR119" i="1"/>
  <c r="CJ119" i="1"/>
  <c r="CB119" i="1"/>
  <c r="BS119" i="1"/>
  <c r="BK119" i="1"/>
  <c r="BC119" i="1"/>
  <c r="AU119" i="1"/>
  <c r="AM119" i="1"/>
  <c r="AE119" i="1"/>
  <c r="CP119" i="1"/>
  <c r="CF119" i="1"/>
  <c r="BU119" i="1"/>
  <c r="BI119" i="1"/>
  <c r="AY119" i="1"/>
  <c r="AO119" i="1"/>
  <c r="AC119" i="1"/>
  <c r="U119" i="1"/>
  <c r="CN119" i="1"/>
  <c r="CD119" i="1"/>
  <c r="BQ119" i="1"/>
  <c r="BG119" i="1"/>
  <c r="AW119" i="1"/>
  <c r="AK119" i="1"/>
  <c r="AA119" i="1"/>
  <c r="S119" i="1"/>
  <c r="CL119" i="1"/>
  <c r="BZ119" i="1"/>
  <c r="BO119" i="1"/>
  <c r="BE119" i="1"/>
  <c r="AS119" i="1"/>
  <c r="AI119" i="1"/>
  <c r="Y119" i="1"/>
  <c r="Q119" i="1"/>
  <c r="CT119" i="1"/>
  <c r="CH119" i="1"/>
  <c r="BW119" i="1"/>
  <c r="BM119" i="1"/>
  <c r="BA119" i="1"/>
  <c r="AQ119" i="1"/>
  <c r="AG119" i="1"/>
  <c r="W119" i="1"/>
  <c r="O119" i="1"/>
  <c r="CN86" i="1"/>
  <c r="CF86" i="1"/>
  <c r="BW86" i="1"/>
  <c r="BO86" i="1"/>
  <c r="BG86" i="1"/>
  <c r="AY86" i="1"/>
  <c r="AQ86" i="1"/>
  <c r="AI86" i="1"/>
  <c r="AA86" i="1"/>
  <c r="S86" i="1"/>
  <c r="CP86" i="1"/>
  <c r="CD86" i="1"/>
  <c r="BS86" i="1"/>
  <c r="BI86" i="1"/>
  <c r="AW86" i="1"/>
  <c r="AM86" i="1"/>
  <c r="AC86" i="1"/>
  <c r="Q86" i="1"/>
  <c r="CL86" i="1"/>
  <c r="CB86" i="1"/>
  <c r="BQ86" i="1"/>
  <c r="BE86" i="1"/>
  <c r="AU86" i="1"/>
  <c r="AK86" i="1"/>
  <c r="Y86" i="1"/>
  <c r="O86" i="1"/>
  <c r="CT86" i="1"/>
  <c r="CJ86" i="1"/>
  <c r="BZ86" i="1"/>
  <c r="BM86" i="1"/>
  <c r="BC86" i="1"/>
  <c r="AS86" i="1"/>
  <c r="AG86" i="1"/>
  <c r="W86" i="1"/>
  <c r="D87" i="1"/>
  <c r="CR86" i="1"/>
  <c r="CH86" i="1"/>
  <c r="BU86" i="1"/>
  <c r="BK86" i="1"/>
  <c r="BA86" i="1"/>
  <c r="AO86" i="1"/>
  <c r="AE86" i="1"/>
  <c r="U86" i="1"/>
  <c r="CZ119" i="1" l="1"/>
  <c r="CZ151" i="1"/>
  <c r="CT87" i="1"/>
  <c r="CL87" i="1"/>
  <c r="CD87" i="1"/>
  <c r="BU87" i="1"/>
  <c r="BM87" i="1"/>
  <c r="BE87" i="1"/>
  <c r="AW87" i="1"/>
  <c r="AO87" i="1"/>
  <c r="AG87" i="1"/>
  <c r="Y87" i="1"/>
  <c r="Q87" i="1"/>
  <c r="CR87" i="1"/>
  <c r="CH87" i="1"/>
  <c r="BW87" i="1"/>
  <c r="BK87" i="1"/>
  <c r="BA87" i="1"/>
  <c r="AQ87" i="1"/>
  <c r="AE87" i="1"/>
  <c r="U87" i="1"/>
  <c r="D88" i="1"/>
  <c r="CP87" i="1"/>
  <c r="CF87" i="1"/>
  <c r="BS87" i="1"/>
  <c r="BI87" i="1"/>
  <c r="AY87" i="1"/>
  <c r="AM87" i="1"/>
  <c r="AC87" i="1"/>
  <c r="S87" i="1"/>
  <c r="CN87" i="1"/>
  <c r="CB87" i="1"/>
  <c r="BQ87" i="1"/>
  <c r="BG87" i="1"/>
  <c r="AU87" i="1"/>
  <c r="AK87" i="1"/>
  <c r="AA87" i="1"/>
  <c r="O87" i="1"/>
  <c r="CJ87" i="1"/>
  <c r="BZ87" i="1"/>
  <c r="BO87" i="1"/>
  <c r="BC87" i="1"/>
  <c r="AS87" i="1"/>
  <c r="AI87" i="1"/>
  <c r="W87" i="1"/>
  <c r="CP120" i="1"/>
  <c r="CP116" i="1" s="1"/>
  <c r="CH120" i="1"/>
  <c r="CH116" i="1" s="1"/>
  <c r="BZ120" i="1"/>
  <c r="BZ116" i="1" s="1"/>
  <c r="BQ120" i="1"/>
  <c r="BQ116" i="1" s="1"/>
  <c r="BI120" i="1"/>
  <c r="BI116" i="1" s="1"/>
  <c r="BA120" i="1"/>
  <c r="BA116" i="1" s="1"/>
  <c r="AS120" i="1"/>
  <c r="AS116" i="1" s="1"/>
  <c r="AK120" i="1"/>
  <c r="AK116" i="1" s="1"/>
  <c r="AC120" i="1"/>
  <c r="AC116" i="1" s="1"/>
  <c r="U120" i="1"/>
  <c r="U116" i="1" s="1"/>
  <c r="CL120" i="1"/>
  <c r="CL116" i="1" s="1"/>
  <c r="CB120" i="1"/>
  <c r="BO120" i="1"/>
  <c r="BO116" i="1" s="1"/>
  <c r="BE120" i="1"/>
  <c r="BE116" i="1" s="1"/>
  <c r="AU120" i="1"/>
  <c r="AU116" i="1" s="1"/>
  <c r="AI120" i="1"/>
  <c r="AI116" i="1" s="1"/>
  <c r="Y120" i="1"/>
  <c r="Y116" i="1" s="1"/>
  <c r="O120" i="1"/>
  <c r="O116" i="1" s="1"/>
  <c r="CT120" i="1"/>
  <c r="CT116" i="1" s="1"/>
  <c r="CJ120" i="1"/>
  <c r="CJ116" i="1" s="1"/>
  <c r="BW120" i="1"/>
  <c r="BW116" i="1" s="1"/>
  <c r="BM120" i="1"/>
  <c r="BM116" i="1" s="1"/>
  <c r="BC120" i="1"/>
  <c r="BC116" i="1" s="1"/>
  <c r="AQ120" i="1"/>
  <c r="AQ116" i="1" s="1"/>
  <c r="AG120" i="1"/>
  <c r="AG116" i="1" s="1"/>
  <c r="W120" i="1"/>
  <c r="W116" i="1" s="1"/>
  <c r="D122" i="1"/>
  <c r="CR120" i="1"/>
  <c r="CR116" i="1" s="1"/>
  <c r="CF120" i="1"/>
  <c r="CF116" i="1" s="1"/>
  <c r="BU120" i="1"/>
  <c r="BU116" i="1" s="1"/>
  <c r="BK120" i="1"/>
  <c r="BK116" i="1" s="1"/>
  <c r="AY120" i="1"/>
  <c r="AY116" i="1" s="1"/>
  <c r="AO120" i="1"/>
  <c r="AO116" i="1" s="1"/>
  <c r="AE120" i="1"/>
  <c r="S120" i="1"/>
  <c r="S116" i="1" s="1"/>
  <c r="CN120" i="1"/>
  <c r="CN116" i="1" s="1"/>
  <c r="CD120" i="1"/>
  <c r="CD116" i="1" s="1"/>
  <c r="BS120" i="1"/>
  <c r="BS116" i="1" s="1"/>
  <c r="BG120" i="1"/>
  <c r="BG116" i="1" s="1"/>
  <c r="AW120" i="1"/>
  <c r="AW116" i="1" s="1"/>
  <c r="AM120" i="1"/>
  <c r="AM116" i="1" s="1"/>
  <c r="AA120" i="1"/>
  <c r="AA116" i="1" s="1"/>
  <c r="Q120" i="1"/>
  <c r="Q116" i="1" s="1"/>
  <c r="CT152" i="1"/>
  <c r="CL152" i="1"/>
  <c r="CD152" i="1"/>
  <c r="BU152" i="1"/>
  <c r="BM152" i="1"/>
  <c r="BE152" i="1"/>
  <c r="AW152" i="1"/>
  <c r="AO152" i="1"/>
  <c r="AG152" i="1"/>
  <c r="Y152" i="1"/>
  <c r="Q152" i="1"/>
  <c r="CP152" i="1"/>
  <c r="CH152" i="1"/>
  <c r="BZ152" i="1"/>
  <c r="BQ152" i="1"/>
  <c r="BI152" i="1"/>
  <c r="BA152" i="1"/>
  <c r="AS152" i="1"/>
  <c r="AK152" i="1"/>
  <c r="AC152" i="1"/>
  <c r="U152" i="1"/>
  <c r="CN152" i="1"/>
  <c r="CF152" i="1"/>
  <c r="BW152" i="1"/>
  <c r="BO152" i="1"/>
  <c r="BG152" i="1"/>
  <c r="AY152" i="1"/>
  <c r="AQ152" i="1"/>
  <c r="AI152" i="1"/>
  <c r="AA152" i="1"/>
  <c r="S152" i="1"/>
  <c r="CJ152" i="1"/>
  <c r="BC152" i="1"/>
  <c r="W152" i="1"/>
  <c r="D153" i="1"/>
  <c r="CB152" i="1"/>
  <c r="AU152" i="1"/>
  <c r="O152" i="1"/>
  <c r="BS152" i="1"/>
  <c r="AM152" i="1"/>
  <c r="CR152" i="1"/>
  <c r="BK152" i="1"/>
  <c r="AE152" i="1"/>
  <c r="CZ86" i="1"/>
  <c r="CB116" i="1"/>
  <c r="CR42" i="1"/>
  <c r="CR40" i="1" s="1"/>
  <c r="CJ42" i="1"/>
  <c r="CJ40" i="1" s="1"/>
  <c r="CB42" i="1"/>
  <c r="CB40" i="1" s="1"/>
  <c r="BS42" i="1"/>
  <c r="BS40" i="1" s="1"/>
  <c r="BK42" i="1"/>
  <c r="BK40" i="1" s="1"/>
  <c r="BC42" i="1"/>
  <c r="BC40" i="1" s="1"/>
  <c r="AU42" i="1"/>
  <c r="AU40" i="1" s="1"/>
  <c r="AM42" i="1"/>
  <c r="AM40" i="1" s="1"/>
  <c r="AE42" i="1"/>
  <c r="W42" i="1"/>
  <c r="W40" i="1" s="1"/>
  <c r="O42" i="1"/>
  <c r="O40" i="1" s="1"/>
  <c r="D45" i="1"/>
  <c r="CP42" i="1"/>
  <c r="CP40" i="1" s="1"/>
  <c r="CH42" i="1"/>
  <c r="CH40" i="1" s="1"/>
  <c r="BZ42" i="1"/>
  <c r="BZ40" i="1" s="1"/>
  <c r="BQ42" i="1"/>
  <c r="BQ40" i="1" s="1"/>
  <c r="BI42" i="1"/>
  <c r="BI40" i="1" s="1"/>
  <c r="BA42" i="1"/>
  <c r="BA40" i="1" s="1"/>
  <c r="AS42" i="1"/>
  <c r="AS40" i="1" s="1"/>
  <c r="AK42" i="1"/>
  <c r="AK40" i="1" s="1"/>
  <c r="AC42" i="1"/>
  <c r="AC40" i="1" s="1"/>
  <c r="U42" i="1"/>
  <c r="U40" i="1" s="1"/>
  <c r="CN42" i="1"/>
  <c r="CN40" i="1" s="1"/>
  <c r="CF42" i="1"/>
  <c r="CF40" i="1" s="1"/>
  <c r="BW42" i="1"/>
  <c r="BW40" i="1" s="1"/>
  <c r="BO42" i="1"/>
  <c r="BO40" i="1" s="1"/>
  <c r="BG42" i="1"/>
  <c r="BG40" i="1" s="1"/>
  <c r="AY42" i="1"/>
  <c r="AY40" i="1" s="1"/>
  <c r="AQ42" i="1"/>
  <c r="AQ40" i="1" s="1"/>
  <c r="AI42" i="1"/>
  <c r="AI40" i="1" s="1"/>
  <c r="AA42" i="1"/>
  <c r="AA40" i="1" s="1"/>
  <c r="S42" i="1"/>
  <c r="S40" i="1" s="1"/>
  <c r="CT42" i="1"/>
  <c r="CT40" i="1" s="1"/>
  <c r="CL42" i="1"/>
  <c r="CL40" i="1" s="1"/>
  <c r="CD42" i="1"/>
  <c r="CD40" i="1" s="1"/>
  <c r="BU42" i="1"/>
  <c r="BU40" i="1" s="1"/>
  <c r="BM42" i="1"/>
  <c r="BM40" i="1" s="1"/>
  <c r="BE42" i="1"/>
  <c r="BE40" i="1" s="1"/>
  <c r="AW42" i="1"/>
  <c r="AW40" i="1" s="1"/>
  <c r="AO42" i="1"/>
  <c r="AO40" i="1" s="1"/>
  <c r="AG42" i="1"/>
  <c r="AG40" i="1" s="1"/>
  <c r="Y42" i="1"/>
  <c r="Y40" i="1" s="1"/>
  <c r="Q42" i="1"/>
  <c r="Q40" i="1" s="1"/>
  <c r="D46" i="1" l="1"/>
  <c r="CR45" i="1"/>
  <c r="CJ45" i="1"/>
  <c r="CB45" i="1"/>
  <c r="BS45" i="1"/>
  <c r="BK45" i="1"/>
  <c r="BC45" i="1"/>
  <c r="AU45" i="1"/>
  <c r="AM45" i="1"/>
  <c r="AE45" i="1"/>
  <c r="W45" i="1"/>
  <c r="O45" i="1"/>
  <c r="D49" i="1"/>
  <c r="CP45" i="1"/>
  <c r="CH45" i="1"/>
  <c r="BZ45" i="1"/>
  <c r="BQ45" i="1"/>
  <c r="BI45" i="1"/>
  <c r="BA45" i="1"/>
  <c r="AS45" i="1"/>
  <c r="AK45" i="1"/>
  <c r="AC45" i="1"/>
  <c r="U45" i="1"/>
  <c r="CN45" i="1"/>
  <c r="CF45" i="1"/>
  <c r="BW45" i="1"/>
  <c r="BO45" i="1"/>
  <c r="BG45" i="1"/>
  <c r="AY45" i="1"/>
  <c r="AQ45" i="1"/>
  <c r="AI45" i="1"/>
  <c r="AA45" i="1"/>
  <c r="S45" i="1"/>
  <c r="CT45" i="1"/>
  <c r="CL45" i="1"/>
  <c r="CD45" i="1"/>
  <c r="BU45" i="1"/>
  <c r="BM45" i="1"/>
  <c r="BE45" i="1"/>
  <c r="AW45" i="1"/>
  <c r="AO45" i="1"/>
  <c r="AG45" i="1"/>
  <c r="Y45" i="1"/>
  <c r="Q45" i="1"/>
  <c r="D123" i="1"/>
  <c r="CR122" i="1"/>
  <c r="CJ122" i="1"/>
  <c r="CB122" i="1"/>
  <c r="BS122" i="1"/>
  <c r="BK122" i="1"/>
  <c r="BC122" i="1"/>
  <c r="AU122" i="1"/>
  <c r="AM122" i="1"/>
  <c r="AE122" i="1"/>
  <c r="W122" i="1"/>
  <c r="O122" i="1"/>
  <c r="CP122" i="1"/>
  <c r="CF122" i="1"/>
  <c r="BU122" i="1"/>
  <c r="BI122" i="1"/>
  <c r="AY122" i="1"/>
  <c r="AO122" i="1"/>
  <c r="AC122" i="1"/>
  <c r="S122" i="1"/>
  <c r="CN122" i="1"/>
  <c r="CD122" i="1"/>
  <c r="BQ122" i="1"/>
  <c r="BG122" i="1"/>
  <c r="AW122" i="1"/>
  <c r="AK122" i="1"/>
  <c r="AA122" i="1"/>
  <c r="Q122" i="1"/>
  <c r="CL122" i="1"/>
  <c r="BZ122" i="1"/>
  <c r="BO122" i="1"/>
  <c r="BE122" i="1"/>
  <c r="AS122" i="1"/>
  <c r="AI122" i="1"/>
  <c r="Y122" i="1"/>
  <c r="CT122" i="1"/>
  <c r="CH122" i="1"/>
  <c r="BW122" i="1"/>
  <c r="BM122" i="1"/>
  <c r="BA122" i="1"/>
  <c r="AQ122" i="1"/>
  <c r="AG122" i="1"/>
  <c r="U122" i="1"/>
  <c r="CZ87" i="1"/>
  <c r="CZ152" i="1"/>
  <c r="CR153" i="1"/>
  <c r="CJ153" i="1"/>
  <c r="CB153" i="1"/>
  <c r="BS153" i="1"/>
  <c r="BK153" i="1"/>
  <c r="BC153" i="1"/>
  <c r="AU153" i="1"/>
  <c r="AM153" i="1"/>
  <c r="AE153" i="1"/>
  <c r="W153" i="1"/>
  <c r="O153" i="1"/>
  <c r="CN153" i="1"/>
  <c r="CF153" i="1"/>
  <c r="BW153" i="1"/>
  <c r="BO153" i="1"/>
  <c r="BG153" i="1"/>
  <c r="AY153" i="1"/>
  <c r="AQ153" i="1"/>
  <c r="AI153" i="1"/>
  <c r="AA153" i="1"/>
  <c r="S153" i="1"/>
  <c r="CT153" i="1"/>
  <c r="CL153" i="1"/>
  <c r="CD153" i="1"/>
  <c r="BU153" i="1"/>
  <c r="BM153" i="1"/>
  <c r="BE153" i="1"/>
  <c r="AW153" i="1"/>
  <c r="AO153" i="1"/>
  <c r="AG153" i="1"/>
  <c r="Y153" i="1"/>
  <c r="Q153" i="1"/>
  <c r="D156" i="1"/>
  <c r="CH153" i="1"/>
  <c r="BA153" i="1"/>
  <c r="U153" i="1"/>
  <c r="BZ153" i="1"/>
  <c r="AS153" i="1"/>
  <c r="BQ153" i="1"/>
  <c r="AK153" i="1"/>
  <c r="CP153" i="1"/>
  <c r="BI153" i="1"/>
  <c r="AC153" i="1"/>
  <c r="D44" i="1"/>
  <c r="CZ120" i="1"/>
  <c r="CZ116" i="1" s="1"/>
  <c r="AE116" i="1"/>
  <c r="D89" i="1"/>
  <c r="CR88" i="1"/>
  <c r="CJ88" i="1"/>
  <c r="CB88" i="1"/>
  <c r="BS88" i="1"/>
  <c r="BK88" i="1"/>
  <c r="BC88" i="1"/>
  <c r="AU88" i="1"/>
  <c r="AM88" i="1"/>
  <c r="AE88" i="1"/>
  <c r="W88" i="1"/>
  <c r="O88" i="1"/>
  <c r="CN88" i="1"/>
  <c r="CD88" i="1"/>
  <c r="BQ88" i="1"/>
  <c r="BG88" i="1"/>
  <c r="AW88" i="1"/>
  <c r="AK88" i="1"/>
  <c r="AA88" i="1"/>
  <c r="Q88" i="1"/>
  <c r="CL88" i="1"/>
  <c r="BZ88" i="1"/>
  <c r="BO88" i="1"/>
  <c r="BE88" i="1"/>
  <c r="AS88" i="1"/>
  <c r="AI88" i="1"/>
  <c r="Y88" i="1"/>
  <c r="CT88" i="1"/>
  <c r="CH88" i="1"/>
  <c r="BW88" i="1"/>
  <c r="BM88" i="1"/>
  <c r="BA88" i="1"/>
  <c r="AQ88" i="1"/>
  <c r="AG88" i="1"/>
  <c r="U88" i="1"/>
  <c r="CP88" i="1"/>
  <c r="CF88" i="1"/>
  <c r="BU88" i="1"/>
  <c r="BI88" i="1"/>
  <c r="AY88" i="1"/>
  <c r="AO88" i="1"/>
  <c r="AC88" i="1"/>
  <c r="S88" i="1"/>
  <c r="CZ42" i="1"/>
  <c r="CZ40" i="1" s="1"/>
  <c r="AE40" i="1"/>
  <c r="CR156" i="1" l="1"/>
  <c r="CJ156" i="1"/>
  <c r="CB156" i="1"/>
  <c r="BS156" i="1"/>
  <c r="BK156" i="1"/>
  <c r="BC156" i="1"/>
  <c r="AU156" i="1"/>
  <c r="AM156" i="1"/>
  <c r="AE156" i="1"/>
  <c r="W156" i="1"/>
  <c r="O156" i="1"/>
  <c r="CN156" i="1"/>
  <c r="CF156" i="1"/>
  <c r="BW156" i="1"/>
  <c r="BO156" i="1"/>
  <c r="BG156" i="1"/>
  <c r="AY156" i="1"/>
  <c r="AQ156" i="1"/>
  <c r="AI156" i="1"/>
  <c r="AA156" i="1"/>
  <c r="S156" i="1"/>
  <c r="CT156" i="1"/>
  <c r="CL156" i="1"/>
  <c r="CD156" i="1"/>
  <c r="BU156" i="1"/>
  <c r="BM156" i="1"/>
  <c r="BE156" i="1"/>
  <c r="AW156" i="1"/>
  <c r="AO156" i="1"/>
  <c r="AG156" i="1"/>
  <c r="Y156" i="1"/>
  <c r="Q156" i="1"/>
  <c r="D157" i="1"/>
  <c r="BZ156" i="1"/>
  <c r="AS156" i="1"/>
  <c r="BQ156" i="1"/>
  <c r="AK156" i="1"/>
  <c r="CP156" i="1"/>
  <c r="BI156" i="1"/>
  <c r="AC156" i="1"/>
  <c r="CH156" i="1"/>
  <c r="BA156" i="1"/>
  <c r="U156" i="1"/>
  <c r="CZ153" i="1"/>
  <c r="CP123" i="1"/>
  <c r="CH123" i="1"/>
  <c r="BZ123" i="1"/>
  <c r="BQ123" i="1"/>
  <c r="BI123" i="1"/>
  <c r="BA123" i="1"/>
  <c r="AS123" i="1"/>
  <c r="AK123" i="1"/>
  <c r="AC123" i="1"/>
  <c r="U123" i="1"/>
  <c r="CL123" i="1"/>
  <c r="CB123" i="1"/>
  <c r="BO123" i="1"/>
  <c r="BE123" i="1"/>
  <c r="AU123" i="1"/>
  <c r="AI123" i="1"/>
  <c r="Y123" i="1"/>
  <c r="O123" i="1"/>
  <c r="CT123" i="1"/>
  <c r="CJ123" i="1"/>
  <c r="BW123" i="1"/>
  <c r="BM123" i="1"/>
  <c r="BC123" i="1"/>
  <c r="AQ123" i="1"/>
  <c r="AG123" i="1"/>
  <c r="W123" i="1"/>
  <c r="CR123" i="1"/>
  <c r="CF123" i="1"/>
  <c r="BU123" i="1"/>
  <c r="BK123" i="1"/>
  <c r="AY123" i="1"/>
  <c r="AO123" i="1"/>
  <c r="AE123" i="1"/>
  <c r="S123" i="1"/>
  <c r="D124" i="1"/>
  <c r="CN123" i="1"/>
  <c r="CD123" i="1"/>
  <c r="BS123" i="1"/>
  <c r="BG123" i="1"/>
  <c r="AW123" i="1"/>
  <c r="AM123" i="1"/>
  <c r="AA123" i="1"/>
  <c r="Q123" i="1"/>
  <c r="CT44" i="1"/>
  <c r="CL44" i="1"/>
  <c r="CD44" i="1"/>
  <c r="BU44" i="1"/>
  <c r="BM44" i="1"/>
  <c r="BE44" i="1"/>
  <c r="AW44" i="1"/>
  <c r="AO44" i="1"/>
  <c r="AG44" i="1"/>
  <c r="Y44" i="1"/>
  <c r="Q44" i="1"/>
  <c r="CR44" i="1"/>
  <c r="CJ44" i="1"/>
  <c r="CB44" i="1"/>
  <c r="BS44" i="1"/>
  <c r="BK44" i="1"/>
  <c r="BC44" i="1"/>
  <c r="AU44" i="1"/>
  <c r="AM44" i="1"/>
  <c r="AE44" i="1"/>
  <c r="W44" i="1"/>
  <c r="O44" i="1"/>
  <c r="CP44" i="1"/>
  <c r="CH44" i="1"/>
  <c r="BZ44" i="1"/>
  <c r="BQ44" i="1"/>
  <c r="BI44" i="1"/>
  <c r="BA44" i="1"/>
  <c r="AS44" i="1"/>
  <c r="AK44" i="1"/>
  <c r="AC44" i="1"/>
  <c r="U44" i="1"/>
  <c r="CN44" i="1"/>
  <c r="CF44" i="1"/>
  <c r="BW44" i="1"/>
  <c r="BO44" i="1"/>
  <c r="BG44" i="1"/>
  <c r="AY44" i="1"/>
  <c r="AQ44" i="1"/>
  <c r="AI44" i="1"/>
  <c r="AA44" i="1"/>
  <c r="S44" i="1"/>
  <c r="CZ45" i="1"/>
  <c r="CZ88" i="1"/>
  <c r="D50" i="1"/>
  <c r="CR49" i="1"/>
  <c r="CJ49" i="1"/>
  <c r="CB49" i="1"/>
  <c r="BS49" i="1"/>
  <c r="BK49" i="1"/>
  <c r="BC49" i="1"/>
  <c r="AU49" i="1"/>
  <c r="AM49" i="1"/>
  <c r="AE49" i="1"/>
  <c r="W49" i="1"/>
  <c r="O49" i="1"/>
  <c r="CP49" i="1"/>
  <c r="CH49" i="1"/>
  <c r="BZ49" i="1"/>
  <c r="BQ49" i="1"/>
  <c r="BI49" i="1"/>
  <c r="BA49" i="1"/>
  <c r="AS49" i="1"/>
  <c r="AK49" i="1"/>
  <c r="AC49" i="1"/>
  <c r="U49" i="1"/>
  <c r="CN49" i="1"/>
  <c r="CF49" i="1"/>
  <c r="BW49" i="1"/>
  <c r="BO49" i="1"/>
  <c r="BG49" i="1"/>
  <c r="AY49" i="1"/>
  <c r="AQ49" i="1"/>
  <c r="AI49" i="1"/>
  <c r="AA49" i="1"/>
  <c r="S49" i="1"/>
  <c r="CT49" i="1"/>
  <c r="CL49" i="1"/>
  <c r="CD49" i="1"/>
  <c r="BU49" i="1"/>
  <c r="BM49" i="1"/>
  <c r="BE49" i="1"/>
  <c r="AW49" i="1"/>
  <c r="AO49" i="1"/>
  <c r="AG49" i="1"/>
  <c r="Y49" i="1"/>
  <c r="Q49" i="1"/>
  <c r="CP46" i="1"/>
  <c r="CH46" i="1"/>
  <c r="BZ46" i="1"/>
  <c r="BQ46" i="1"/>
  <c r="BI46" i="1"/>
  <c r="BA46" i="1"/>
  <c r="AS46" i="1"/>
  <c r="AK46" i="1"/>
  <c r="AC46" i="1"/>
  <c r="U46" i="1"/>
  <c r="CN46" i="1"/>
  <c r="CF46" i="1"/>
  <c r="BW46" i="1"/>
  <c r="BO46" i="1"/>
  <c r="BG46" i="1"/>
  <c r="AY46" i="1"/>
  <c r="AQ46" i="1"/>
  <c r="AI46" i="1"/>
  <c r="AA46" i="1"/>
  <c r="S46" i="1"/>
  <c r="CT46" i="1"/>
  <c r="CL46" i="1"/>
  <c r="CD46" i="1"/>
  <c r="BU46" i="1"/>
  <c r="BM46" i="1"/>
  <c r="BE46" i="1"/>
  <c r="AW46" i="1"/>
  <c r="AO46" i="1"/>
  <c r="AG46" i="1"/>
  <c r="Y46" i="1"/>
  <c r="Q46" i="1"/>
  <c r="D47" i="1"/>
  <c r="CR46" i="1"/>
  <c r="CJ46" i="1"/>
  <c r="CB46" i="1"/>
  <c r="BS46" i="1"/>
  <c r="BK46" i="1"/>
  <c r="BC46" i="1"/>
  <c r="AU46" i="1"/>
  <c r="AM46" i="1"/>
  <c r="AE46" i="1"/>
  <c r="W46" i="1"/>
  <c r="O46" i="1"/>
  <c r="CP89" i="1"/>
  <c r="CH89" i="1"/>
  <c r="BZ89" i="1"/>
  <c r="BQ89" i="1"/>
  <c r="BI89" i="1"/>
  <c r="BA89" i="1"/>
  <c r="AS89" i="1"/>
  <c r="AK89" i="1"/>
  <c r="AC89" i="1"/>
  <c r="U89" i="1"/>
  <c r="CT89" i="1"/>
  <c r="CJ89" i="1"/>
  <c r="BW89" i="1"/>
  <c r="BM89" i="1"/>
  <c r="BC89" i="1"/>
  <c r="AQ89" i="1"/>
  <c r="AG89" i="1"/>
  <c r="W89" i="1"/>
  <c r="CR89" i="1"/>
  <c r="CF89" i="1"/>
  <c r="BU89" i="1"/>
  <c r="BK89" i="1"/>
  <c r="AY89" i="1"/>
  <c r="AO89" i="1"/>
  <c r="AE89" i="1"/>
  <c r="S89" i="1"/>
  <c r="D90" i="1"/>
  <c r="CN89" i="1"/>
  <c r="CD89" i="1"/>
  <c r="BS89" i="1"/>
  <c r="BG89" i="1"/>
  <c r="AW89" i="1"/>
  <c r="AM89" i="1"/>
  <c r="AA89" i="1"/>
  <c r="Q89" i="1"/>
  <c r="CL89" i="1"/>
  <c r="CB89" i="1"/>
  <c r="BO89" i="1"/>
  <c r="BE89" i="1"/>
  <c r="AU89" i="1"/>
  <c r="AI89" i="1"/>
  <c r="Y89" i="1"/>
  <c r="O89" i="1"/>
  <c r="CZ122" i="1"/>
  <c r="D92" i="1" l="1"/>
  <c r="D94" i="1" s="1"/>
  <c r="CN90" i="1"/>
  <c r="CF90" i="1"/>
  <c r="BW90" i="1"/>
  <c r="BO90" i="1"/>
  <c r="BG90" i="1"/>
  <c r="AY90" i="1"/>
  <c r="AQ90" i="1"/>
  <c r="AI90" i="1"/>
  <c r="AA90" i="1"/>
  <c r="S90" i="1"/>
  <c r="CP90" i="1"/>
  <c r="CD90" i="1"/>
  <c r="BS90" i="1"/>
  <c r="BI90" i="1"/>
  <c r="AW90" i="1"/>
  <c r="AM90" i="1"/>
  <c r="AC90" i="1"/>
  <c r="Q90" i="1"/>
  <c r="CL90" i="1"/>
  <c r="CB90" i="1"/>
  <c r="BQ90" i="1"/>
  <c r="BE90" i="1"/>
  <c r="AU90" i="1"/>
  <c r="AK90" i="1"/>
  <c r="Y90" i="1"/>
  <c r="O90" i="1"/>
  <c r="CT90" i="1"/>
  <c r="CJ90" i="1"/>
  <c r="BZ90" i="1"/>
  <c r="BM90" i="1"/>
  <c r="BC90" i="1"/>
  <c r="AS90" i="1"/>
  <c r="AG90" i="1"/>
  <c r="W90" i="1"/>
  <c r="D91" i="1"/>
  <c r="CR90" i="1"/>
  <c r="CH90" i="1"/>
  <c r="BU90" i="1"/>
  <c r="BK90" i="1"/>
  <c r="BA90" i="1"/>
  <c r="AO90" i="1"/>
  <c r="AE90" i="1"/>
  <c r="U90" i="1"/>
  <c r="CZ46" i="1"/>
  <c r="CN47" i="1"/>
  <c r="CF47" i="1"/>
  <c r="BW47" i="1"/>
  <c r="BO47" i="1"/>
  <c r="BG47" i="1"/>
  <c r="AY47" i="1"/>
  <c r="AQ47" i="1"/>
  <c r="AI47" i="1"/>
  <c r="AA47" i="1"/>
  <c r="S47" i="1"/>
  <c r="CT47" i="1"/>
  <c r="CL47" i="1"/>
  <c r="CD47" i="1"/>
  <c r="BU47" i="1"/>
  <c r="BM47" i="1"/>
  <c r="BE47" i="1"/>
  <c r="AW47" i="1"/>
  <c r="AO47" i="1"/>
  <c r="AG47" i="1"/>
  <c r="Y47" i="1"/>
  <c r="Q47" i="1"/>
  <c r="D48" i="1"/>
  <c r="CR47" i="1"/>
  <c r="CJ47" i="1"/>
  <c r="CB47" i="1"/>
  <c r="BS47" i="1"/>
  <c r="BK47" i="1"/>
  <c r="BC47" i="1"/>
  <c r="AU47" i="1"/>
  <c r="AM47" i="1"/>
  <c r="AE47" i="1"/>
  <c r="W47" i="1"/>
  <c r="O47" i="1"/>
  <c r="CP47" i="1"/>
  <c r="CH47" i="1"/>
  <c r="BZ47" i="1"/>
  <c r="BQ47" i="1"/>
  <c r="BI47" i="1"/>
  <c r="BA47" i="1"/>
  <c r="AS47" i="1"/>
  <c r="AK47" i="1"/>
  <c r="AC47" i="1"/>
  <c r="U47" i="1"/>
  <c r="CN124" i="1"/>
  <c r="CF124" i="1"/>
  <c r="BW124" i="1"/>
  <c r="BO124" i="1"/>
  <c r="BG124" i="1"/>
  <c r="AY124" i="1"/>
  <c r="AQ124" i="1"/>
  <c r="AI124" i="1"/>
  <c r="AA124" i="1"/>
  <c r="S124" i="1"/>
  <c r="D125" i="1"/>
  <c r="CR124" i="1"/>
  <c r="CH124" i="1"/>
  <c r="BU124" i="1"/>
  <c r="BK124" i="1"/>
  <c r="BA124" i="1"/>
  <c r="AO124" i="1"/>
  <c r="AE124" i="1"/>
  <c r="U124" i="1"/>
  <c r="CP124" i="1"/>
  <c r="CD124" i="1"/>
  <c r="BS124" i="1"/>
  <c r="BI124" i="1"/>
  <c r="AW124" i="1"/>
  <c r="AM124" i="1"/>
  <c r="AC124" i="1"/>
  <c r="Q124" i="1"/>
  <c r="CL124" i="1"/>
  <c r="CB124" i="1"/>
  <c r="BQ124" i="1"/>
  <c r="BE124" i="1"/>
  <c r="AU124" i="1"/>
  <c r="AK124" i="1"/>
  <c r="Y124" i="1"/>
  <c r="O124" i="1"/>
  <c r="CT124" i="1"/>
  <c r="CJ124" i="1"/>
  <c r="BZ124" i="1"/>
  <c r="BM124" i="1"/>
  <c r="BC124" i="1"/>
  <c r="AS124" i="1"/>
  <c r="AG124" i="1"/>
  <c r="W124" i="1"/>
  <c r="CN157" i="1"/>
  <c r="CF157" i="1"/>
  <c r="BW157" i="1"/>
  <c r="BO157" i="1"/>
  <c r="BG157" i="1"/>
  <c r="AY157" i="1"/>
  <c r="AQ157" i="1"/>
  <c r="AI157" i="1"/>
  <c r="AA157" i="1"/>
  <c r="S157" i="1"/>
  <c r="CL157" i="1"/>
  <c r="CB157" i="1"/>
  <c r="BQ157" i="1"/>
  <c r="BE157" i="1"/>
  <c r="AU157" i="1"/>
  <c r="AK157" i="1"/>
  <c r="Y157" i="1"/>
  <c r="O157" i="1"/>
  <c r="D158" i="1"/>
  <c r="CR157" i="1"/>
  <c r="CH157" i="1"/>
  <c r="BU157" i="1"/>
  <c r="BK157" i="1"/>
  <c r="BA157" i="1"/>
  <c r="AO157" i="1"/>
  <c r="AE157" i="1"/>
  <c r="U157" i="1"/>
  <c r="CP157" i="1"/>
  <c r="CD157" i="1"/>
  <c r="BS157" i="1"/>
  <c r="BI157" i="1"/>
  <c r="AW157" i="1"/>
  <c r="AM157" i="1"/>
  <c r="AC157" i="1"/>
  <c r="Q157" i="1"/>
  <c r="CT157" i="1"/>
  <c r="BC157" i="1"/>
  <c r="CJ157" i="1"/>
  <c r="AS157" i="1"/>
  <c r="BZ157" i="1"/>
  <c r="AG157" i="1"/>
  <c r="BM157" i="1"/>
  <c r="W157" i="1"/>
  <c r="CZ156" i="1"/>
  <c r="CZ89" i="1"/>
  <c r="CZ49" i="1"/>
  <c r="CZ44" i="1"/>
  <c r="CP50" i="1"/>
  <c r="CH50" i="1"/>
  <c r="BZ50" i="1"/>
  <c r="BQ50" i="1"/>
  <c r="BI50" i="1"/>
  <c r="BA50" i="1"/>
  <c r="AS50" i="1"/>
  <c r="AK50" i="1"/>
  <c r="AC50" i="1"/>
  <c r="U50" i="1"/>
  <c r="CN50" i="1"/>
  <c r="CF50" i="1"/>
  <c r="BW50" i="1"/>
  <c r="BO50" i="1"/>
  <c r="BG50" i="1"/>
  <c r="AY50" i="1"/>
  <c r="AQ50" i="1"/>
  <c r="AI50" i="1"/>
  <c r="AA50" i="1"/>
  <c r="S50" i="1"/>
  <c r="CT50" i="1"/>
  <c r="CL50" i="1"/>
  <c r="CD50" i="1"/>
  <c r="BU50" i="1"/>
  <c r="BM50" i="1"/>
  <c r="BE50" i="1"/>
  <c r="AW50" i="1"/>
  <c r="AO50" i="1"/>
  <c r="AG50" i="1"/>
  <c r="Y50" i="1"/>
  <c r="Q50" i="1"/>
  <c r="D51" i="1"/>
  <c r="CR50" i="1"/>
  <c r="CJ50" i="1"/>
  <c r="CB50" i="1"/>
  <c r="BS50" i="1"/>
  <c r="BK50" i="1"/>
  <c r="BC50" i="1"/>
  <c r="AU50" i="1"/>
  <c r="AM50" i="1"/>
  <c r="AE50" i="1"/>
  <c r="W50" i="1"/>
  <c r="O50" i="1"/>
  <c r="CZ123" i="1"/>
  <c r="CZ50" i="1" l="1"/>
  <c r="CT48" i="1"/>
  <c r="CL48" i="1"/>
  <c r="CD48" i="1"/>
  <c r="BU48" i="1"/>
  <c r="BM48" i="1"/>
  <c r="BE48" i="1"/>
  <c r="AW48" i="1"/>
  <c r="AO48" i="1"/>
  <c r="AG48" i="1"/>
  <c r="Y48" i="1"/>
  <c r="Q48" i="1"/>
  <c r="CR48" i="1"/>
  <c r="CJ48" i="1"/>
  <c r="CB48" i="1"/>
  <c r="BS48" i="1"/>
  <c r="BK48" i="1"/>
  <c r="BC48" i="1"/>
  <c r="AU48" i="1"/>
  <c r="AM48" i="1"/>
  <c r="AE48" i="1"/>
  <c r="W48" i="1"/>
  <c r="O48" i="1"/>
  <c r="CP48" i="1"/>
  <c r="CH48" i="1"/>
  <c r="BZ48" i="1"/>
  <c r="BQ48" i="1"/>
  <c r="BI48" i="1"/>
  <c r="BA48" i="1"/>
  <c r="AS48" i="1"/>
  <c r="AK48" i="1"/>
  <c r="AC48" i="1"/>
  <c r="U48" i="1"/>
  <c r="CN48" i="1"/>
  <c r="CF48" i="1"/>
  <c r="BW48" i="1"/>
  <c r="BO48" i="1"/>
  <c r="BG48" i="1"/>
  <c r="AY48" i="1"/>
  <c r="AQ48" i="1"/>
  <c r="AI48" i="1"/>
  <c r="AA48" i="1"/>
  <c r="S48" i="1"/>
  <c r="CT125" i="1"/>
  <c r="CL125" i="1"/>
  <c r="CD125" i="1"/>
  <c r="BU125" i="1"/>
  <c r="BM125" i="1"/>
  <c r="BE125" i="1"/>
  <c r="AW125" i="1"/>
  <c r="AO125" i="1"/>
  <c r="AG125" i="1"/>
  <c r="Y125" i="1"/>
  <c r="Q125" i="1"/>
  <c r="CJ125" i="1"/>
  <c r="BZ125" i="1"/>
  <c r="BO125" i="1"/>
  <c r="BC125" i="1"/>
  <c r="AS125" i="1"/>
  <c r="AI125" i="1"/>
  <c r="W125" i="1"/>
  <c r="CR125" i="1"/>
  <c r="CH125" i="1"/>
  <c r="BW125" i="1"/>
  <c r="BK125" i="1"/>
  <c r="BA125" i="1"/>
  <c r="AQ125" i="1"/>
  <c r="AE125" i="1"/>
  <c r="U125" i="1"/>
  <c r="D126" i="1"/>
  <c r="CP125" i="1"/>
  <c r="CF125" i="1"/>
  <c r="BS125" i="1"/>
  <c r="BI125" i="1"/>
  <c r="AY125" i="1"/>
  <c r="AM125" i="1"/>
  <c r="AC125" i="1"/>
  <c r="S125" i="1"/>
  <c r="CN125" i="1"/>
  <c r="CB125" i="1"/>
  <c r="BQ125" i="1"/>
  <c r="BG125" i="1"/>
  <c r="AU125" i="1"/>
  <c r="AK125" i="1"/>
  <c r="AA125" i="1"/>
  <c r="O125" i="1"/>
  <c r="CN94" i="1"/>
  <c r="CF94" i="1"/>
  <c r="BW94" i="1"/>
  <c r="BO94" i="1"/>
  <c r="BG94" i="1"/>
  <c r="AY94" i="1"/>
  <c r="AQ94" i="1"/>
  <c r="AI94" i="1"/>
  <c r="AA94" i="1"/>
  <c r="S94" i="1"/>
  <c r="CT94" i="1"/>
  <c r="CL94" i="1"/>
  <c r="CD94" i="1"/>
  <c r="BU94" i="1"/>
  <c r="BM94" i="1"/>
  <c r="BE94" i="1"/>
  <c r="AW94" i="1"/>
  <c r="AO94" i="1"/>
  <c r="AG94" i="1"/>
  <c r="Y94" i="1"/>
  <c r="Q94" i="1"/>
  <c r="D95" i="1"/>
  <c r="CR94" i="1"/>
  <c r="CJ94" i="1"/>
  <c r="CB94" i="1"/>
  <c r="BS94" i="1"/>
  <c r="BK94" i="1"/>
  <c r="BC94" i="1"/>
  <c r="AU94" i="1"/>
  <c r="AM94" i="1"/>
  <c r="AE94" i="1"/>
  <c r="W94" i="1"/>
  <c r="O94" i="1"/>
  <c r="CP94" i="1"/>
  <c r="CH94" i="1"/>
  <c r="BZ94" i="1"/>
  <c r="BQ94" i="1"/>
  <c r="BI94" i="1"/>
  <c r="BA94" i="1"/>
  <c r="AS94" i="1"/>
  <c r="AK94" i="1"/>
  <c r="AC94" i="1"/>
  <c r="U94" i="1"/>
  <c r="CT158" i="1"/>
  <c r="CL158" i="1"/>
  <c r="CD158" i="1"/>
  <c r="BU158" i="1"/>
  <c r="BM158" i="1"/>
  <c r="BE158" i="1"/>
  <c r="AW158" i="1"/>
  <c r="AO158" i="1"/>
  <c r="AG158" i="1"/>
  <c r="Y158" i="1"/>
  <c r="Q158" i="1"/>
  <c r="D159" i="1"/>
  <c r="CP158" i="1"/>
  <c r="CF158" i="1"/>
  <c r="BS158" i="1"/>
  <c r="BI158" i="1"/>
  <c r="AY158" i="1"/>
  <c r="AM158" i="1"/>
  <c r="AC158" i="1"/>
  <c r="S158" i="1"/>
  <c r="CJ158" i="1"/>
  <c r="BZ158" i="1"/>
  <c r="BO158" i="1"/>
  <c r="BC158" i="1"/>
  <c r="AS158" i="1"/>
  <c r="AI158" i="1"/>
  <c r="W158" i="1"/>
  <c r="CR158" i="1"/>
  <c r="CH158" i="1"/>
  <c r="BW158" i="1"/>
  <c r="BK158" i="1"/>
  <c r="BA158" i="1"/>
  <c r="AQ158" i="1"/>
  <c r="AE158" i="1"/>
  <c r="U158" i="1"/>
  <c r="CB158" i="1"/>
  <c r="AK158" i="1"/>
  <c r="BQ158" i="1"/>
  <c r="AA158" i="1"/>
  <c r="BG158" i="1"/>
  <c r="O158" i="1"/>
  <c r="CN158" i="1"/>
  <c r="AU158" i="1"/>
  <c r="CZ124" i="1"/>
  <c r="CR91" i="1"/>
  <c r="CR85" i="1" s="1"/>
  <c r="CJ91" i="1"/>
  <c r="CJ85" i="1" s="1"/>
  <c r="CB91" i="1"/>
  <c r="CB85" i="1" s="1"/>
  <c r="CP91" i="1"/>
  <c r="CP85" i="1" s="1"/>
  <c r="CH91" i="1"/>
  <c r="CH85" i="1" s="1"/>
  <c r="BZ91" i="1"/>
  <c r="BZ85" i="1" s="1"/>
  <c r="BQ91" i="1"/>
  <c r="BQ85" i="1" s="1"/>
  <c r="BI91" i="1"/>
  <c r="BI85" i="1" s="1"/>
  <c r="CN91" i="1"/>
  <c r="CN85" i="1" s="1"/>
  <c r="CF91" i="1"/>
  <c r="CF85" i="1" s="1"/>
  <c r="CT91" i="1"/>
  <c r="CT85" i="1" s="1"/>
  <c r="CL91" i="1"/>
  <c r="CL85" i="1" s="1"/>
  <c r="CD91" i="1"/>
  <c r="CD85" i="1" s="1"/>
  <c r="BU91" i="1"/>
  <c r="BU85" i="1" s="1"/>
  <c r="BM91" i="1"/>
  <c r="BM85" i="1" s="1"/>
  <c r="BE91" i="1"/>
  <c r="BE85" i="1" s="1"/>
  <c r="AW91" i="1"/>
  <c r="AW85" i="1" s="1"/>
  <c r="AO91" i="1"/>
  <c r="AO85" i="1" s="1"/>
  <c r="AG91" i="1"/>
  <c r="AG85" i="1" s="1"/>
  <c r="Y91" i="1"/>
  <c r="Y85" i="1" s="1"/>
  <c r="Q91" i="1"/>
  <c r="Q85" i="1" s="1"/>
  <c r="BO91" i="1"/>
  <c r="BO85" i="1" s="1"/>
  <c r="BA91" i="1"/>
  <c r="BA85" i="1" s="1"/>
  <c r="AQ91" i="1"/>
  <c r="AQ85" i="1" s="1"/>
  <c r="AE91" i="1"/>
  <c r="U91" i="1"/>
  <c r="U85" i="1" s="1"/>
  <c r="BK91" i="1"/>
  <c r="BK85" i="1" s="1"/>
  <c r="AY91" i="1"/>
  <c r="AY85" i="1" s="1"/>
  <c r="AM91" i="1"/>
  <c r="AM85" i="1" s="1"/>
  <c r="AC91" i="1"/>
  <c r="AC85" i="1" s="1"/>
  <c r="S91" i="1"/>
  <c r="S85" i="1" s="1"/>
  <c r="BW91" i="1"/>
  <c r="BW85" i="1" s="1"/>
  <c r="BG91" i="1"/>
  <c r="BG85" i="1" s="1"/>
  <c r="AU91" i="1"/>
  <c r="AU85" i="1" s="1"/>
  <c r="AK91" i="1"/>
  <c r="AK85" i="1" s="1"/>
  <c r="AA91" i="1"/>
  <c r="AA85" i="1" s="1"/>
  <c r="O91" i="1"/>
  <c r="O85" i="1" s="1"/>
  <c r="BS91" i="1"/>
  <c r="BS85" i="1" s="1"/>
  <c r="BC91" i="1"/>
  <c r="BC85" i="1" s="1"/>
  <c r="AS91" i="1"/>
  <c r="AS85" i="1" s="1"/>
  <c r="AI91" i="1"/>
  <c r="AI85" i="1" s="1"/>
  <c r="W91" i="1"/>
  <c r="W85" i="1" s="1"/>
  <c r="CN51" i="1"/>
  <c r="CF51" i="1"/>
  <c r="BW51" i="1"/>
  <c r="BO51" i="1"/>
  <c r="BG51" i="1"/>
  <c r="AY51" i="1"/>
  <c r="AQ51" i="1"/>
  <c r="AI51" i="1"/>
  <c r="AA51" i="1"/>
  <c r="S51" i="1"/>
  <c r="CT51" i="1"/>
  <c r="CL51" i="1"/>
  <c r="CD51" i="1"/>
  <c r="BU51" i="1"/>
  <c r="BM51" i="1"/>
  <c r="BE51" i="1"/>
  <c r="AW51" i="1"/>
  <c r="AO51" i="1"/>
  <c r="AG51" i="1"/>
  <c r="Y51" i="1"/>
  <c r="Q51" i="1"/>
  <c r="D52" i="1"/>
  <c r="CR51" i="1"/>
  <c r="CJ51" i="1"/>
  <c r="CB51" i="1"/>
  <c r="BS51" i="1"/>
  <c r="BK51" i="1"/>
  <c r="BC51" i="1"/>
  <c r="AU51" i="1"/>
  <c r="AM51" i="1"/>
  <c r="AE51" i="1"/>
  <c r="W51" i="1"/>
  <c r="O51" i="1"/>
  <c r="CP51" i="1"/>
  <c r="CH51" i="1"/>
  <c r="BZ51" i="1"/>
  <c r="BQ51" i="1"/>
  <c r="BI51" i="1"/>
  <c r="BA51" i="1"/>
  <c r="AS51" i="1"/>
  <c r="AK51" i="1"/>
  <c r="AC51" i="1"/>
  <c r="U51" i="1"/>
  <c r="CZ157" i="1"/>
  <c r="CZ47" i="1"/>
  <c r="CZ90" i="1"/>
  <c r="CT52" i="1" l="1"/>
  <c r="CL52" i="1"/>
  <c r="CD52" i="1"/>
  <c r="BU52" i="1"/>
  <c r="BM52" i="1"/>
  <c r="BE52" i="1"/>
  <c r="AW52" i="1"/>
  <c r="AO52" i="1"/>
  <c r="AG52" i="1"/>
  <c r="Y52" i="1"/>
  <c r="Q52" i="1"/>
  <c r="D53" i="1"/>
  <c r="CR52" i="1"/>
  <c r="CJ52" i="1"/>
  <c r="CB52" i="1"/>
  <c r="BS52" i="1"/>
  <c r="BK52" i="1"/>
  <c r="BC52" i="1"/>
  <c r="AU52" i="1"/>
  <c r="AM52" i="1"/>
  <c r="AE52" i="1"/>
  <c r="W52" i="1"/>
  <c r="O52" i="1"/>
  <c r="CP52" i="1"/>
  <c r="CH52" i="1"/>
  <c r="BZ52" i="1"/>
  <c r="BQ52" i="1"/>
  <c r="BI52" i="1"/>
  <c r="BA52" i="1"/>
  <c r="AS52" i="1"/>
  <c r="AK52" i="1"/>
  <c r="AC52" i="1"/>
  <c r="U52" i="1"/>
  <c r="CN52" i="1"/>
  <c r="CF52" i="1"/>
  <c r="BW52" i="1"/>
  <c r="BO52" i="1"/>
  <c r="BG52" i="1"/>
  <c r="AY52" i="1"/>
  <c r="AQ52" i="1"/>
  <c r="AI52" i="1"/>
  <c r="AA52" i="1"/>
  <c r="S52" i="1"/>
  <c r="CZ91" i="1"/>
  <c r="CZ85" i="1" s="1"/>
  <c r="CZ158" i="1"/>
  <c r="CZ125" i="1"/>
  <c r="CZ48" i="1"/>
  <c r="AE85" i="1"/>
  <c r="CR159" i="1"/>
  <c r="CJ159" i="1"/>
  <c r="CB159" i="1"/>
  <c r="BS159" i="1"/>
  <c r="BK159" i="1"/>
  <c r="BC159" i="1"/>
  <c r="AU159" i="1"/>
  <c r="AM159" i="1"/>
  <c r="AE159" i="1"/>
  <c r="W159" i="1"/>
  <c r="O159" i="1"/>
  <c r="CL159" i="1"/>
  <c r="BZ159" i="1"/>
  <c r="BO159" i="1"/>
  <c r="BE159" i="1"/>
  <c r="AS159" i="1"/>
  <c r="AI159" i="1"/>
  <c r="Y159" i="1"/>
  <c r="CP159" i="1"/>
  <c r="CF159" i="1"/>
  <c r="BU159" i="1"/>
  <c r="BI159" i="1"/>
  <c r="AY159" i="1"/>
  <c r="AO159" i="1"/>
  <c r="AC159" i="1"/>
  <c r="S159" i="1"/>
  <c r="CN159" i="1"/>
  <c r="CD159" i="1"/>
  <c r="BQ159" i="1"/>
  <c r="BG159" i="1"/>
  <c r="AW159" i="1"/>
  <c r="AK159" i="1"/>
  <c r="AA159" i="1"/>
  <c r="Q159" i="1"/>
  <c r="D161" i="1"/>
  <c r="BM159" i="1"/>
  <c r="U159" i="1"/>
  <c r="CT159" i="1"/>
  <c r="BA159" i="1"/>
  <c r="CH159" i="1"/>
  <c r="AQ159" i="1"/>
  <c r="BW159" i="1"/>
  <c r="AG159" i="1"/>
  <c r="CZ94" i="1"/>
  <c r="D127" i="1"/>
  <c r="CR126" i="1"/>
  <c r="CJ126" i="1"/>
  <c r="CB126" i="1"/>
  <c r="BS126" i="1"/>
  <c r="BK126" i="1"/>
  <c r="BC126" i="1"/>
  <c r="AU126" i="1"/>
  <c r="AM126" i="1"/>
  <c r="AE126" i="1"/>
  <c r="W126" i="1"/>
  <c r="O126" i="1"/>
  <c r="CP126" i="1"/>
  <c r="CF126" i="1"/>
  <c r="BU126" i="1"/>
  <c r="BI126" i="1"/>
  <c r="AY126" i="1"/>
  <c r="AO126" i="1"/>
  <c r="AC126" i="1"/>
  <c r="S126" i="1"/>
  <c r="CN126" i="1"/>
  <c r="CD126" i="1"/>
  <c r="BQ126" i="1"/>
  <c r="BG126" i="1"/>
  <c r="AW126" i="1"/>
  <c r="AK126" i="1"/>
  <c r="AA126" i="1"/>
  <c r="Q126" i="1"/>
  <c r="CL126" i="1"/>
  <c r="BZ126" i="1"/>
  <c r="BO126" i="1"/>
  <c r="BE126" i="1"/>
  <c r="AS126" i="1"/>
  <c r="AI126" i="1"/>
  <c r="Y126" i="1"/>
  <c r="CT126" i="1"/>
  <c r="CH126" i="1"/>
  <c r="BW126" i="1"/>
  <c r="BM126" i="1"/>
  <c r="BA126" i="1"/>
  <c r="AQ126" i="1"/>
  <c r="AG126" i="1"/>
  <c r="U126" i="1"/>
  <c r="CZ51" i="1"/>
  <c r="CT95" i="1"/>
  <c r="CL95" i="1"/>
  <c r="CD95" i="1"/>
  <c r="BU95" i="1"/>
  <c r="BM95" i="1"/>
  <c r="BE95" i="1"/>
  <c r="AW95" i="1"/>
  <c r="AO95" i="1"/>
  <c r="AG95" i="1"/>
  <c r="Y95" i="1"/>
  <c r="Q95" i="1"/>
  <c r="D96" i="1"/>
  <c r="CR95" i="1"/>
  <c r="CJ95" i="1"/>
  <c r="CB95" i="1"/>
  <c r="BS95" i="1"/>
  <c r="BK95" i="1"/>
  <c r="BC95" i="1"/>
  <c r="AU95" i="1"/>
  <c r="AM95" i="1"/>
  <c r="AE95" i="1"/>
  <c r="W95" i="1"/>
  <c r="O95" i="1"/>
  <c r="CP95" i="1"/>
  <c r="CH95" i="1"/>
  <c r="BZ95" i="1"/>
  <c r="BQ95" i="1"/>
  <c r="BI95" i="1"/>
  <c r="BA95" i="1"/>
  <c r="AS95" i="1"/>
  <c r="AK95" i="1"/>
  <c r="AC95" i="1"/>
  <c r="U95" i="1"/>
  <c r="CN95" i="1"/>
  <c r="CF95" i="1"/>
  <c r="BW95" i="1"/>
  <c r="BO95" i="1"/>
  <c r="BG95" i="1"/>
  <c r="AY95" i="1"/>
  <c r="AQ95" i="1"/>
  <c r="AI95" i="1"/>
  <c r="AA95" i="1"/>
  <c r="S95" i="1"/>
  <c r="D97" i="1" l="1"/>
  <c r="CR96" i="1"/>
  <c r="CJ96" i="1"/>
  <c r="CB96" i="1"/>
  <c r="BS96" i="1"/>
  <c r="BK96" i="1"/>
  <c r="BC96" i="1"/>
  <c r="AU96" i="1"/>
  <c r="AM96" i="1"/>
  <c r="AE96" i="1"/>
  <c r="W96" i="1"/>
  <c r="O96" i="1"/>
  <c r="CP96" i="1"/>
  <c r="CH96" i="1"/>
  <c r="BZ96" i="1"/>
  <c r="BQ96" i="1"/>
  <c r="BI96" i="1"/>
  <c r="BA96" i="1"/>
  <c r="AS96" i="1"/>
  <c r="AK96" i="1"/>
  <c r="AC96" i="1"/>
  <c r="U96" i="1"/>
  <c r="CN96" i="1"/>
  <c r="CF96" i="1"/>
  <c r="BW96" i="1"/>
  <c r="BO96" i="1"/>
  <c r="BG96" i="1"/>
  <c r="AY96" i="1"/>
  <c r="AQ96" i="1"/>
  <c r="AI96" i="1"/>
  <c r="AA96" i="1"/>
  <c r="S96" i="1"/>
  <c r="CT96" i="1"/>
  <c r="CL96" i="1"/>
  <c r="CD96" i="1"/>
  <c r="BU96" i="1"/>
  <c r="BM96" i="1"/>
  <c r="BE96" i="1"/>
  <c r="AW96" i="1"/>
  <c r="AO96" i="1"/>
  <c r="AG96" i="1"/>
  <c r="Y96" i="1"/>
  <c r="Q96" i="1"/>
  <c r="CT127" i="1"/>
  <c r="CT121" i="1" s="1"/>
  <c r="CL127" i="1"/>
  <c r="CL121" i="1" s="1"/>
  <c r="CR127" i="1"/>
  <c r="CR121" i="1" s="1"/>
  <c r="CJ127" i="1"/>
  <c r="CB127" i="1"/>
  <c r="CB121" i="1" s="1"/>
  <c r="CP127" i="1"/>
  <c r="CP121" i="1" s="1"/>
  <c r="CH127" i="1"/>
  <c r="CH121" i="1" s="1"/>
  <c r="BZ127" i="1"/>
  <c r="BQ127" i="1"/>
  <c r="BQ121" i="1" s="1"/>
  <c r="BI127" i="1"/>
  <c r="BI121" i="1" s="1"/>
  <c r="BA127" i="1"/>
  <c r="BA121" i="1" s="1"/>
  <c r="AS127" i="1"/>
  <c r="AS121" i="1" s="1"/>
  <c r="AK127" i="1"/>
  <c r="AC127" i="1"/>
  <c r="U127" i="1"/>
  <c r="U121" i="1" s="1"/>
  <c r="CD127" i="1"/>
  <c r="BO127" i="1"/>
  <c r="BO121" i="1" s="1"/>
  <c r="BE127" i="1"/>
  <c r="BE121" i="1" s="1"/>
  <c r="AU127" i="1"/>
  <c r="AU121" i="1" s="1"/>
  <c r="AI127" i="1"/>
  <c r="AI121" i="1" s="1"/>
  <c r="Y127" i="1"/>
  <c r="Y121" i="1" s="1"/>
  <c r="O127" i="1"/>
  <c r="O121" i="1" s="1"/>
  <c r="BW127" i="1"/>
  <c r="BW121" i="1" s="1"/>
  <c r="BM127" i="1"/>
  <c r="BM121" i="1" s="1"/>
  <c r="BC127" i="1"/>
  <c r="BC121" i="1" s="1"/>
  <c r="AQ127" i="1"/>
  <c r="AQ121" i="1" s="1"/>
  <c r="AG127" i="1"/>
  <c r="W127" i="1"/>
  <c r="W121" i="1" s="1"/>
  <c r="D129" i="1"/>
  <c r="CN127" i="1"/>
  <c r="CN121" i="1" s="1"/>
  <c r="BU127" i="1"/>
  <c r="BU121" i="1" s="1"/>
  <c r="BK127" i="1"/>
  <c r="BK121" i="1" s="1"/>
  <c r="AY127" i="1"/>
  <c r="AY121" i="1" s="1"/>
  <c r="AO127" i="1"/>
  <c r="AO121" i="1" s="1"/>
  <c r="AE127" i="1"/>
  <c r="S127" i="1"/>
  <c r="S121" i="1" s="1"/>
  <c r="CF127" i="1"/>
  <c r="CF121" i="1" s="1"/>
  <c r="BS127" i="1"/>
  <c r="BS121" i="1" s="1"/>
  <c r="BG127" i="1"/>
  <c r="BG121" i="1" s="1"/>
  <c r="AW127" i="1"/>
  <c r="AW121" i="1" s="1"/>
  <c r="AM127" i="1"/>
  <c r="AM121" i="1" s="1"/>
  <c r="AA127" i="1"/>
  <c r="AA121" i="1" s="1"/>
  <c r="Q127" i="1"/>
  <c r="Q121" i="1" s="1"/>
  <c r="CZ159" i="1"/>
  <c r="CZ52" i="1"/>
  <c r="CR53" i="1"/>
  <c r="CR43" i="1" s="1"/>
  <c r="CJ53" i="1"/>
  <c r="CJ43" i="1" s="1"/>
  <c r="CB53" i="1"/>
  <c r="CB43" i="1" s="1"/>
  <c r="BS53" i="1"/>
  <c r="BS43" i="1" s="1"/>
  <c r="BK53" i="1"/>
  <c r="BK43" i="1" s="1"/>
  <c r="BC53" i="1"/>
  <c r="BC43" i="1" s="1"/>
  <c r="AU53" i="1"/>
  <c r="AU43" i="1" s="1"/>
  <c r="AM53" i="1"/>
  <c r="AM43" i="1" s="1"/>
  <c r="AE53" i="1"/>
  <c r="W53" i="1"/>
  <c r="W43" i="1" s="1"/>
  <c r="O53" i="1"/>
  <c r="O43" i="1" s="1"/>
  <c r="CP53" i="1"/>
  <c r="CP43" i="1" s="1"/>
  <c r="CH53" i="1"/>
  <c r="CH43" i="1" s="1"/>
  <c r="BZ53" i="1"/>
  <c r="BZ43" i="1" s="1"/>
  <c r="BQ53" i="1"/>
  <c r="BQ43" i="1" s="1"/>
  <c r="BI53" i="1"/>
  <c r="BI43" i="1" s="1"/>
  <c r="BA53" i="1"/>
  <c r="BA43" i="1" s="1"/>
  <c r="AS53" i="1"/>
  <c r="AS43" i="1" s="1"/>
  <c r="AK53" i="1"/>
  <c r="AK43" i="1" s="1"/>
  <c r="AC53" i="1"/>
  <c r="AC43" i="1" s="1"/>
  <c r="U53" i="1"/>
  <c r="U43" i="1" s="1"/>
  <c r="D55" i="1"/>
  <c r="CN53" i="1"/>
  <c r="CN43" i="1" s="1"/>
  <c r="CF53" i="1"/>
  <c r="CF43" i="1" s="1"/>
  <c r="BW53" i="1"/>
  <c r="BW43" i="1" s="1"/>
  <c r="BO53" i="1"/>
  <c r="BO43" i="1" s="1"/>
  <c r="BG53" i="1"/>
  <c r="BG43" i="1" s="1"/>
  <c r="AY53" i="1"/>
  <c r="AY43" i="1" s="1"/>
  <c r="AQ53" i="1"/>
  <c r="AQ43" i="1" s="1"/>
  <c r="AI53" i="1"/>
  <c r="AI43" i="1" s="1"/>
  <c r="AA53" i="1"/>
  <c r="AA43" i="1" s="1"/>
  <c r="S53" i="1"/>
  <c r="S43" i="1" s="1"/>
  <c r="CT53" i="1"/>
  <c r="CT43" i="1" s="1"/>
  <c r="CL53" i="1"/>
  <c r="CL43" i="1" s="1"/>
  <c r="CD53" i="1"/>
  <c r="CD43" i="1" s="1"/>
  <c r="BU53" i="1"/>
  <c r="BU43" i="1" s="1"/>
  <c r="BM53" i="1"/>
  <c r="BM43" i="1" s="1"/>
  <c r="BE53" i="1"/>
  <c r="BE43" i="1" s="1"/>
  <c r="AW53" i="1"/>
  <c r="AW43" i="1" s="1"/>
  <c r="AO53" i="1"/>
  <c r="AO43" i="1" s="1"/>
  <c r="AG53" i="1"/>
  <c r="AG43" i="1" s="1"/>
  <c r="Y53" i="1"/>
  <c r="Y43" i="1" s="1"/>
  <c r="Q53" i="1"/>
  <c r="Q43" i="1" s="1"/>
  <c r="AC121" i="1"/>
  <c r="CJ121" i="1"/>
  <c r="CN161" i="1"/>
  <c r="CF161" i="1"/>
  <c r="BW161" i="1"/>
  <c r="CT161" i="1"/>
  <c r="CL161" i="1"/>
  <c r="CD161" i="1"/>
  <c r="BU161" i="1"/>
  <c r="BM161" i="1"/>
  <c r="BE161" i="1"/>
  <c r="AW161" i="1"/>
  <c r="AO161" i="1"/>
  <c r="AG161" i="1"/>
  <c r="Y161" i="1"/>
  <c r="Q161" i="1"/>
  <c r="CH161" i="1"/>
  <c r="BQ161" i="1"/>
  <c r="BG161" i="1"/>
  <c r="AU161" i="1"/>
  <c r="AK161" i="1"/>
  <c r="AA161" i="1"/>
  <c r="O161" i="1"/>
  <c r="D162" i="1"/>
  <c r="CP161" i="1"/>
  <c r="BZ161" i="1"/>
  <c r="BK161" i="1"/>
  <c r="BA161" i="1"/>
  <c r="AQ161" i="1"/>
  <c r="AE161" i="1"/>
  <c r="U161" i="1"/>
  <c r="CJ161" i="1"/>
  <c r="BS161" i="1"/>
  <c r="BI161" i="1"/>
  <c r="AY161" i="1"/>
  <c r="AM161" i="1"/>
  <c r="AC161" i="1"/>
  <c r="S161" i="1"/>
  <c r="BC161" i="1"/>
  <c r="CR161" i="1"/>
  <c r="AS161" i="1"/>
  <c r="CB161" i="1"/>
  <c r="AI161" i="1"/>
  <c r="BO161" i="1"/>
  <c r="W161" i="1"/>
  <c r="CZ95" i="1"/>
  <c r="AG121" i="1"/>
  <c r="BZ121" i="1"/>
  <c r="AK121" i="1"/>
  <c r="CD121" i="1"/>
  <c r="CZ126" i="1"/>
  <c r="AE121" i="1"/>
  <c r="CN162" i="1" l="1"/>
  <c r="CF162" i="1"/>
  <c r="BW162" i="1"/>
  <c r="BO162" i="1"/>
  <c r="BG162" i="1"/>
  <c r="AY162" i="1"/>
  <c r="AQ162" i="1"/>
  <c r="AI162" i="1"/>
  <c r="CT162" i="1"/>
  <c r="CL162" i="1"/>
  <c r="CD162" i="1"/>
  <c r="BU162" i="1"/>
  <c r="BM162" i="1"/>
  <c r="BE162" i="1"/>
  <c r="AW162" i="1"/>
  <c r="AO162" i="1"/>
  <c r="AG162" i="1"/>
  <c r="Y162" i="1"/>
  <c r="Q162" i="1"/>
  <c r="D163" i="1"/>
  <c r="CR162" i="1"/>
  <c r="CJ162" i="1"/>
  <c r="CB162" i="1"/>
  <c r="BS162" i="1"/>
  <c r="BK162" i="1"/>
  <c r="BC162" i="1"/>
  <c r="AU162" i="1"/>
  <c r="AM162" i="1"/>
  <c r="AE162" i="1"/>
  <c r="W162" i="1"/>
  <c r="O162" i="1"/>
  <c r="BZ162" i="1"/>
  <c r="AS162" i="1"/>
  <c r="U162" i="1"/>
  <c r="CP162" i="1"/>
  <c r="BI162" i="1"/>
  <c r="AC162" i="1"/>
  <c r="CH162" i="1"/>
  <c r="BA162" i="1"/>
  <c r="AA162" i="1"/>
  <c r="BQ162" i="1"/>
  <c r="AK162" i="1"/>
  <c r="S162" i="1"/>
  <c r="CZ127" i="1"/>
  <c r="CZ121" i="1" s="1"/>
  <c r="CZ96" i="1"/>
  <c r="CT55" i="1"/>
  <c r="CL55" i="1"/>
  <c r="CD55" i="1"/>
  <c r="BU55" i="1"/>
  <c r="CR55" i="1"/>
  <c r="CH55" i="1"/>
  <c r="BW55" i="1"/>
  <c r="BM55" i="1"/>
  <c r="BE55" i="1"/>
  <c r="AW55" i="1"/>
  <c r="AO55" i="1"/>
  <c r="AG55" i="1"/>
  <c r="Y55" i="1"/>
  <c r="Q55" i="1"/>
  <c r="D56" i="1"/>
  <c r="CP55" i="1"/>
  <c r="CF55" i="1"/>
  <c r="BS55" i="1"/>
  <c r="BK55" i="1"/>
  <c r="BC55" i="1"/>
  <c r="AU55" i="1"/>
  <c r="AM55" i="1"/>
  <c r="AE55" i="1"/>
  <c r="W55" i="1"/>
  <c r="O55" i="1"/>
  <c r="D58" i="1"/>
  <c r="CN55" i="1"/>
  <c r="CB55" i="1"/>
  <c r="BQ55" i="1"/>
  <c r="BI55" i="1"/>
  <c r="BA55" i="1"/>
  <c r="AS55" i="1"/>
  <c r="AK55" i="1"/>
  <c r="AC55" i="1"/>
  <c r="U55" i="1"/>
  <c r="CJ55" i="1"/>
  <c r="BZ55" i="1"/>
  <c r="BO55" i="1"/>
  <c r="BG55" i="1"/>
  <c r="AY55" i="1"/>
  <c r="AQ55" i="1"/>
  <c r="AI55" i="1"/>
  <c r="AA55" i="1"/>
  <c r="S55" i="1"/>
  <c r="CP97" i="1"/>
  <c r="CH97" i="1"/>
  <c r="BZ97" i="1"/>
  <c r="BQ97" i="1"/>
  <c r="BI97" i="1"/>
  <c r="BA97" i="1"/>
  <c r="AS97" i="1"/>
  <c r="AK97" i="1"/>
  <c r="AC97" i="1"/>
  <c r="U97" i="1"/>
  <c r="CN97" i="1"/>
  <c r="CF97" i="1"/>
  <c r="BW97" i="1"/>
  <c r="BO97" i="1"/>
  <c r="BG97" i="1"/>
  <c r="AY97" i="1"/>
  <c r="AQ97" i="1"/>
  <c r="AI97" i="1"/>
  <c r="AA97" i="1"/>
  <c r="S97" i="1"/>
  <c r="CT97" i="1"/>
  <c r="CL97" i="1"/>
  <c r="CD97" i="1"/>
  <c r="BU97" i="1"/>
  <c r="BM97" i="1"/>
  <c r="BE97" i="1"/>
  <c r="AW97" i="1"/>
  <c r="AO97" i="1"/>
  <c r="AG97" i="1"/>
  <c r="Y97" i="1"/>
  <c r="Q97" i="1"/>
  <c r="D98" i="1"/>
  <c r="CR97" i="1"/>
  <c r="CJ97" i="1"/>
  <c r="CB97" i="1"/>
  <c r="BS97" i="1"/>
  <c r="BK97" i="1"/>
  <c r="BC97" i="1"/>
  <c r="AU97" i="1"/>
  <c r="AM97" i="1"/>
  <c r="AE97" i="1"/>
  <c r="W97" i="1"/>
  <c r="O97" i="1"/>
  <c r="CZ161" i="1"/>
  <c r="CZ53" i="1"/>
  <c r="CZ43" i="1" s="1"/>
  <c r="AE43" i="1"/>
  <c r="CP129" i="1"/>
  <c r="CH129" i="1"/>
  <c r="BZ129" i="1"/>
  <c r="BQ129" i="1"/>
  <c r="BI129" i="1"/>
  <c r="BA129" i="1"/>
  <c r="AS129" i="1"/>
  <c r="AK129" i="1"/>
  <c r="AC129" i="1"/>
  <c r="U129" i="1"/>
  <c r="CN129" i="1"/>
  <c r="CF129" i="1"/>
  <c r="BW129" i="1"/>
  <c r="BO129" i="1"/>
  <c r="BG129" i="1"/>
  <c r="AY129" i="1"/>
  <c r="AQ129" i="1"/>
  <c r="AI129" i="1"/>
  <c r="AA129" i="1"/>
  <c r="S129" i="1"/>
  <c r="CT129" i="1"/>
  <c r="CL129" i="1"/>
  <c r="CD129" i="1"/>
  <c r="BU129" i="1"/>
  <c r="BM129" i="1"/>
  <c r="BE129" i="1"/>
  <c r="AW129" i="1"/>
  <c r="AO129" i="1"/>
  <c r="AG129" i="1"/>
  <c r="Y129" i="1"/>
  <c r="Q129" i="1"/>
  <c r="D130" i="1"/>
  <c r="CR129" i="1"/>
  <c r="CJ129" i="1"/>
  <c r="CB129" i="1"/>
  <c r="BS129" i="1"/>
  <c r="BK129" i="1"/>
  <c r="BC129" i="1"/>
  <c r="AU129" i="1"/>
  <c r="AM129" i="1"/>
  <c r="AE129" i="1"/>
  <c r="W129" i="1"/>
  <c r="O129" i="1"/>
  <c r="CZ97" i="1" l="1"/>
  <c r="CT58" i="1"/>
  <c r="CL58" i="1"/>
  <c r="CD58" i="1"/>
  <c r="BU58" i="1"/>
  <c r="BM58" i="1"/>
  <c r="BE58" i="1"/>
  <c r="AW58" i="1"/>
  <c r="AO58" i="1"/>
  <c r="AG58" i="1"/>
  <c r="Y58" i="1"/>
  <c r="Q58" i="1"/>
  <c r="D59" i="1"/>
  <c r="CP58" i="1"/>
  <c r="CF58" i="1"/>
  <c r="BS58" i="1"/>
  <c r="BI58" i="1"/>
  <c r="AY58" i="1"/>
  <c r="AM58" i="1"/>
  <c r="AC58" i="1"/>
  <c r="S58" i="1"/>
  <c r="CN58" i="1"/>
  <c r="CB58" i="1"/>
  <c r="BQ58" i="1"/>
  <c r="BG58" i="1"/>
  <c r="AU58" i="1"/>
  <c r="AK58" i="1"/>
  <c r="AA58" i="1"/>
  <c r="O58" i="1"/>
  <c r="CJ58" i="1"/>
  <c r="BZ58" i="1"/>
  <c r="BO58" i="1"/>
  <c r="BC58" i="1"/>
  <c r="AS58" i="1"/>
  <c r="AI58" i="1"/>
  <c r="W58" i="1"/>
  <c r="CR58" i="1"/>
  <c r="CH58" i="1"/>
  <c r="BW58" i="1"/>
  <c r="BK58" i="1"/>
  <c r="BA58" i="1"/>
  <c r="AQ58" i="1"/>
  <c r="AE58" i="1"/>
  <c r="U58" i="1"/>
  <c r="CP98" i="1"/>
  <c r="CH98" i="1"/>
  <c r="BZ98" i="1"/>
  <c r="BQ98" i="1"/>
  <c r="CL98" i="1"/>
  <c r="CB98" i="1"/>
  <c r="BO98" i="1"/>
  <c r="BG98" i="1"/>
  <c r="AY98" i="1"/>
  <c r="AQ98" i="1"/>
  <c r="AI98" i="1"/>
  <c r="AA98" i="1"/>
  <c r="S98" i="1"/>
  <c r="CT98" i="1"/>
  <c r="CJ98" i="1"/>
  <c r="BW98" i="1"/>
  <c r="BM98" i="1"/>
  <c r="BE98" i="1"/>
  <c r="AW98" i="1"/>
  <c r="AO98" i="1"/>
  <c r="AG98" i="1"/>
  <c r="Y98" i="1"/>
  <c r="Q98" i="1"/>
  <c r="D93" i="1"/>
  <c r="D100" i="1"/>
  <c r="CR98" i="1"/>
  <c r="CF98" i="1"/>
  <c r="BU98" i="1"/>
  <c r="BK98" i="1"/>
  <c r="BC98" i="1"/>
  <c r="AU98" i="1"/>
  <c r="AM98" i="1"/>
  <c r="AE98" i="1"/>
  <c r="W98" i="1"/>
  <c r="O98" i="1"/>
  <c r="CN98" i="1"/>
  <c r="CD98" i="1"/>
  <c r="BS98" i="1"/>
  <c r="BI98" i="1"/>
  <c r="BA98" i="1"/>
  <c r="AS98" i="1"/>
  <c r="AK98" i="1"/>
  <c r="AC98" i="1"/>
  <c r="U98" i="1"/>
  <c r="CZ162" i="1"/>
  <c r="CZ129" i="1"/>
  <c r="CP163" i="1"/>
  <c r="CH163" i="1"/>
  <c r="BZ163" i="1"/>
  <c r="BQ163" i="1"/>
  <c r="CL163" i="1"/>
  <c r="CB163" i="1"/>
  <c r="BO163" i="1"/>
  <c r="BG163" i="1"/>
  <c r="CT163" i="1"/>
  <c r="CJ163" i="1"/>
  <c r="BW163" i="1"/>
  <c r="BM163" i="1"/>
  <c r="BE163" i="1"/>
  <c r="AW163" i="1"/>
  <c r="AO163" i="1"/>
  <c r="AG163" i="1"/>
  <c r="Y163" i="1"/>
  <c r="Q163" i="1"/>
  <c r="CR163" i="1"/>
  <c r="CF163" i="1"/>
  <c r="BU163" i="1"/>
  <c r="BK163" i="1"/>
  <c r="BC163" i="1"/>
  <c r="AU163" i="1"/>
  <c r="AM163" i="1"/>
  <c r="AE163" i="1"/>
  <c r="W163" i="1"/>
  <c r="O163" i="1"/>
  <c r="D164" i="1"/>
  <c r="CN163" i="1"/>
  <c r="CD163" i="1"/>
  <c r="BS163" i="1"/>
  <c r="BI163" i="1"/>
  <c r="BA163" i="1"/>
  <c r="AS163" i="1"/>
  <c r="AK163" i="1"/>
  <c r="AC163" i="1"/>
  <c r="U163" i="1"/>
  <c r="AQ163" i="1"/>
  <c r="AA163" i="1"/>
  <c r="AY163" i="1"/>
  <c r="S163" i="1"/>
  <c r="AI163" i="1"/>
  <c r="CN130" i="1"/>
  <c r="CF130" i="1"/>
  <c r="BW130" i="1"/>
  <c r="BO130" i="1"/>
  <c r="BG130" i="1"/>
  <c r="AY130" i="1"/>
  <c r="AQ130" i="1"/>
  <c r="AI130" i="1"/>
  <c r="AA130" i="1"/>
  <c r="S130" i="1"/>
  <c r="CT130" i="1"/>
  <c r="CL130" i="1"/>
  <c r="CD130" i="1"/>
  <c r="BU130" i="1"/>
  <c r="BM130" i="1"/>
  <c r="BE130" i="1"/>
  <c r="AW130" i="1"/>
  <c r="AO130" i="1"/>
  <c r="AG130" i="1"/>
  <c r="Y130" i="1"/>
  <c r="Q130" i="1"/>
  <c r="D131" i="1"/>
  <c r="CR130" i="1"/>
  <c r="CJ130" i="1"/>
  <c r="CB130" i="1"/>
  <c r="BS130" i="1"/>
  <c r="BK130" i="1"/>
  <c r="BC130" i="1"/>
  <c r="AU130" i="1"/>
  <c r="AM130" i="1"/>
  <c r="AE130" i="1"/>
  <c r="W130" i="1"/>
  <c r="O130" i="1"/>
  <c r="CP130" i="1"/>
  <c r="CH130" i="1"/>
  <c r="BZ130" i="1"/>
  <c r="BQ130" i="1"/>
  <c r="BI130" i="1"/>
  <c r="BA130" i="1"/>
  <c r="AS130" i="1"/>
  <c r="AK130" i="1"/>
  <c r="AC130" i="1"/>
  <c r="U130" i="1"/>
  <c r="CZ55" i="1"/>
  <c r="CR56" i="1"/>
  <c r="CR54" i="1" s="1"/>
  <c r="CJ56" i="1"/>
  <c r="CJ54" i="1" s="1"/>
  <c r="CB56" i="1"/>
  <c r="CB54" i="1" s="1"/>
  <c r="BS56" i="1"/>
  <c r="BS54" i="1" s="1"/>
  <c r="BK56" i="1"/>
  <c r="BK54" i="1" s="1"/>
  <c r="BC56" i="1"/>
  <c r="BC54" i="1" s="1"/>
  <c r="AU56" i="1"/>
  <c r="AU54" i="1" s="1"/>
  <c r="AM56" i="1"/>
  <c r="AM54" i="1" s="1"/>
  <c r="AE56" i="1"/>
  <c r="W56" i="1"/>
  <c r="W54" i="1" s="1"/>
  <c r="O56" i="1"/>
  <c r="O54" i="1" s="1"/>
  <c r="CN56" i="1"/>
  <c r="CN54" i="1" s="1"/>
  <c r="CD56" i="1"/>
  <c r="CD54" i="1" s="1"/>
  <c r="BQ56" i="1"/>
  <c r="BQ54" i="1" s="1"/>
  <c r="BG56" i="1"/>
  <c r="BG54" i="1" s="1"/>
  <c r="AW56" i="1"/>
  <c r="AW54" i="1" s="1"/>
  <c r="AK56" i="1"/>
  <c r="AK54" i="1" s="1"/>
  <c r="AA56" i="1"/>
  <c r="AA54" i="1" s="1"/>
  <c r="Q56" i="1"/>
  <c r="Q54" i="1" s="1"/>
  <c r="CL56" i="1"/>
  <c r="CL54" i="1" s="1"/>
  <c r="BZ56" i="1"/>
  <c r="BZ54" i="1" s="1"/>
  <c r="BO56" i="1"/>
  <c r="BO54" i="1" s="1"/>
  <c r="BE56" i="1"/>
  <c r="BE54" i="1" s="1"/>
  <c r="AS56" i="1"/>
  <c r="AS54" i="1" s="1"/>
  <c r="AI56" i="1"/>
  <c r="AI54" i="1" s="1"/>
  <c r="Y56" i="1"/>
  <c r="Y54" i="1" s="1"/>
  <c r="CT56" i="1"/>
  <c r="CT54" i="1" s="1"/>
  <c r="CH56" i="1"/>
  <c r="CH54" i="1" s="1"/>
  <c r="BW56" i="1"/>
  <c r="BW54" i="1" s="1"/>
  <c r="BM56" i="1"/>
  <c r="BM54" i="1" s="1"/>
  <c r="BA56" i="1"/>
  <c r="BA54" i="1" s="1"/>
  <c r="AQ56" i="1"/>
  <c r="AQ54" i="1" s="1"/>
  <c r="AG56" i="1"/>
  <c r="AG54" i="1" s="1"/>
  <c r="U56" i="1"/>
  <c r="U54" i="1" s="1"/>
  <c r="CP56" i="1"/>
  <c r="CP54" i="1" s="1"/>
  <c r="CF56" i="1"/>
  <c r="CF54" i="1" s="1"/>
  <c r="BU56" i="1"/>
  <c r="BU54" i="1" s="1"/>
  <c r="BI56" i="1"/>
  <c r="BI54" i="1" s="1"/>
  <c r="AY56" i="1"/>
  <c r="AY54" i="1" s="1"/>
  <c r="AO56" i="1"/>
  <c r="AO54" i="1" s="1"/>
  <c r="AC56" i="1"/>
  <c r="AC54" i="1" s="1"/>
  <c r="S56" i="1"/>
  <c r="S54" i="1" s="1"/>
  <c r="CZ163" i="1" l="1"/>
  <c r="CZ56" i="1"/>
  <c r="CZ54" i="1" s="1"/>
  <c r="CZ130" i="1"/>
  <c r="CN164" i="1"/>
  <c r="CF164" i="1"/>
  <c r="BW164" i="1"/>
  <c r="BO164" i="1"/>
  <c r="BG164" i="1"/>
  <c r="AY164" i="1"/>
  <c r="AQ164" i="1"/>
  <c r="AI164" i="1"/>
  <c r="AA164" i="1"/>
  <c r="S164" i="1"/>
  <c r="D165" i="1"/>
  <c r="CR164" i="1"/>
  <c r="CH164" i="1"/>
  <c r="BU164" i="1"/>
  <c r="BK164" i="1"/>
  <c r="BA164" i="1"/>
  <c r="AO164" i="1"/>
  <c r="AE164" i="1"/>
  <c r="U164" i="1"/>
  <c r="CP164" i="1"/>
  <c r="CD164" i="1"/>
  <c r="BS164" i="1"/>
  <c r="BI164" i="1"/>
  <c r="AW164" i="1"/>
  <c r="AM164" i="1"/>
  <c r="AC164" i="1"/>
  <c r="Q164" i="1"/>
  <c r="CL164" i="1"/>
  <c r="CB164" i="1"/>
  <c r="BQ164" i="1"/>
  <c r="BE164" i="1"/>
  <c r="AU164" i="1"/>
  <c r="AK164" i="1"/>
  <c r="Y164" i="1"/>
  <c r="O164" i="1"/>
  <c r="CT164" i="1"/>
  <c r="CJ164" i="1"/>
  <c r="BZ164" i="1"/>
  <c r="BM164" i="1"/>
  <c r="BC164" i="1"/>
  <c r="AS164" i="1"/>
  <c r="AG164" i="1"/>
  <c r="W164" i="1"/>
  <c r="CZ98" i="1"/>
  <c r="CR100" i="1"/>
  <c r="CR99" i="1" s="1"/>
  <c r="CJ100" i="1"/>
  <c r="CJ99" i="1" s="1"/>
  <c r="CB100" i="1"/>
  <c r="CB99" i="1" s="1"/>
  <c r="BS100" i="1"/>
  <c r="BS99" i="1" s="1"/>
  <c r="BK100" i="1"/>
  <c r="BK99" i="1" s="1"/>
  <c r="BC100" i="1"/>
  <c r="BC99" i="1" s="1"/>
  <c r="AU100" i="1"/>
  <c r="AU99" i="1" s="1"/>
  <c r="AM100" i="1"/>
  <c r="AM99" i="1" s="1"/>
  <c r="AE100" i="1"/>
  <c r="W100" i="1"/>
  <c r="W99" i="1" s="1"/>
  <c r="O100" i="1"/>
  <c r="O99" i="1" s="1"/>
  <c r="CP100" i="1"/>
  <c r="CP99" i="1" s="1"/>
  <c r="CF100" i="1"/>
  <c r="CF99" i="1" s="1"/>
  <c r="BU100" i="1"/>
  <c r="BU99" i="1" s="1"/>
  <c r="BI100" i="1"/>
  <c r="BI99" i="1" s="1"/>
  <c r="AY100" i="1"/>
  <c r="AY99" i="1" s="1"/>
  <c r="AO100" i="1"/>
  <c r="AO99" i="1" s="1"/>
  <c r="AC100" i="1"/>
  <c r="AC99" i="1" s="1"/>
  <c r="S100" i="1"/>
  <c r="S99" i="1" s="1"/>
  <c r="CN100" i="1"/>
  <c r="CN99" i="1" s="1"/>
  <c r="CD100" i="1"/>
  <c r="CD99" i="1" s="1"/>
  <c r="BQ100" i="1"/>
  <c r="BQ99" i="1" s="1"/>
  <c r="BG100" i="1"/>
  <c r="BG99" i="1" s="1"/>
  <c r="AW100" i="1"/>
  <c r="AW99" i="1" s="1"/>
  <c r="AK100" i="1"/>
  <c r="AK99" i="1" s="1"/>
  <c r="AA100" i="1"/>
  <c r="AA99" i="1" s="1"/>
  <c r="Q100" i="1"/>
  <c r="Q99" i="1" s="1"/>
  <c r="CL100" i="1"/>
  <c r="CL99" i="1" s="1"/>
  <c r="BZ100" i="1"/>
  <c r="BZ99" i="1" s="1"/>
  <c r="BO100" i="1"/>
  <c r="BO99" i="1" s="1"/>
  <c r="BE100" i="1"/>
  <c r="BE99" i="1" s="1"/>
  <c r="AS100" i="1"/>
  <c r="AS99" i="1" s="1"/>
  <c r="AI100" i="1"/>
  <c r="AI99" i="1" s="1"/>
  <c r="Y100" i="1"/>
  <c r="Y99" i="1" s="1"/>
  <c r="CT100" i="1"/>
  <c r="CT99" i="1" s="1"/>
  <c r="CH100" i="1"/>
  <c r="CH99" i="1" s="1"/>
  <c r="BW100" i="1"/>
  <c r="BW99" i="1" s="1"/>
  <c r="BM100" i="1"/>
  <c r="BM99" i="1" s="1"/>
  <c r="BA100" i="1"/>
  <c r="BA99" i="1" s="1"/>
  <c r="AQ100" i="1"/>
  <c r="AQ99" i="1" s="1"/>
  <c r="AG100" i="1"/>
  <c r="AG99" i="1" s="1"/>
  <c r="U100" i="1"/>
  <c r="U99" i="1" s="1"/>
  <c r="CZ58" i="1"/>
  <c r="D133" i="1"/>
  <c r="CT131" i="1"/>
  <c r="CL131" i="1"/>
  <c r="CD131" i="1"/>
  <c r="BU131" i="1"/>
  <c r="BM131" i="1"/>
  <c r="BE131" i="1"/>
  <c r="AW131" i="1"/>
  <c r="AO131" i="1"/>
  <c r="AG131" i="1"/>
  <c r="Y131" i="1"/>
  <c r="Q131" i="1"/>
  <c r="D132" i="1"/>
  <c r="CR131" i="1"/>
  <c r="CJ131" i="1"/>
  <c r="CB131" i="1"/>
  <c r="BS131" i="1"/>
  <c r="BK131" i="1"/>
  <c r="BC131" i="1"/>
  <c r="AU131" i="1"/>
  <c r="AM131" i="1"/>
  <c r="AE131" i="1"/>
  <c r="W131" i="1"/>
  <c r="O131" i="1"/>
  <c r="CP131" i="1"/>
  <c r="CH131" i="1"/>
  <c r="BZ131" i="1"/>
  <c r="BQ131" i="1"/>
  <c r="BI131" i="1"/>
  <c r="BA131" i="1"/>
  <c r="AS131" i="1"/>
  <c r="AK131" i="1"/>
  <c r="AC131" i="1"/>
  <c r="U131" i="1"/>
  <c r="CN131" i="1"/>
  <c r="CF131" i="1"/>
  <c r="BW131" i="1"/>
  <c r="BO131" i="1"/>
  <c r="BG131" i="1"/>
  <c r="AY131" i="1"/>
  <c r="AQ131" i="1"/>
  <c r="AI131" i="1"/>
  <c r="AA131" i="1"/>
  <c r="S131" i="1"/>
  <c r="CP93" i="1"/>
  <c r="CP92" i="1" s="1"/>
  <c r="CH93" i="1"/>
  <c r="CH92" i="1" s="1"/>
  <c r="BZ93" i="1"/>
  <c r="BZ92" i="1" s="1"/>
  <c r="BQ93" i="1"/>
  <c r="BQ92" i="1" s="1"/>
  <c r="BI93" i="1"/>
  <c r="BI92" i="1" s="1"/>
  <c r="BA93" i="1"/>
  <c r="BA92" i="1" s="1"/>
  <c r="AS93" i="1"/>
  <c r="AS92" i="1" s="1"/>
  <c r="AK93" i="1"/>
  <c r="AK92" i="1" s="1"/>
  <c r="AC93" i="1"/>
  <c r="AC92" i="1" s="1"/>
  <c r="U93" i="1"/>
  <c r="U92" i="1" s="1"/>
  <c r="O93" i="1"/>
  <c r="O92" i="1" s="1"/>
  <c r="CN93" i="1"/>
  <c r="CN92" i="1" s="1"/>
  <c r="CF93" i="1"/>
  <c r="CF92" i="1" s="1"/>
  <c r="BW93" i="1"/>
  <c r="BW92" i="1" s="1"/>
  <c r="BO93" i="1"/>
  <c r="BO92" i="1" s="1"/>
  <c r="BG93" i="1"/>
  <c r="BG92" i="1" s="1"/>
  <c r="AY93" i="1"/>
  <c r="AY92" i="1" s="1"/>
  <c r="AQ93" i="1"/>
  <c r="AQ92" i="1" s="1"/>
  <c r="AI93" i="1"/>
  <c r="AI92" i="1" s="1"/>
  <c r="AA93" i="1"/>
  <c r="AA92" i="1" s="1"/>
  <c r="CT93" i="1"/>
  <c r="CT92" i="1" s="1"/>
  <c r="CL93" i="1"/>
  <c r="CL92" i="1" s="1"/>
  <c r="CD93" i="1"/>
  <c r="CD92" i="1" s="1"/>
  <c r="BU93" i="1"/>
  <c r="BU92" i="1" s="1"/>
  <c r="BM93" i="1"/>
  <c r="BM92" i="1" s="1"/>
  <c r="BE93" i="1"/>
  <c r="BE92" i="1" s="1"/>
  <c r="AW93" i="1"/>
  <c r="AW92" i="1" s="1"/>
  <c r="AO93" i="1"/>
  <c r="AO92" i="1" s="1"/>
  <c r="AG93" i="1"/>
  <c r="AG92" i="1" s="1"/>
  <c r="Y93" i="1"/>
  <c r="Y92" i="1" s="1"/>
  <c r="CR93" i="1"/>
  <c r="CR92" i="1" s="1"/>
  <c r="CJ93" i="1"/>
  <c r="CJ92" i="1" s="1"/>
  <c r="CB93" i="1"/>
  <c r="CB92" i="1" s="1"/>
  <c r="BS93" i="1"/>
  <c r="BS92" i="1" s="1"/>
  <c r="BK93" i="1"/>
  <c r="BK92" i="1" s="1"/>
  <c r="BC93" i="1"/>
  <c r="BC92" i="1" s="1"/>
  <c r="AU93" i="1"/>
  <c r="AU92" i="1" s="1"/>
  <c r="AM93" i="1"/>
  <c r="AM92" i="1" s="1"/>
  <c r="AE93" i="1"/>
  <c r="W93" i="1"/>
  <c r="W92" i="1" s="1"/>
  <c r="Q93" i="1"/>
  <c r="Q92" i="1" s="1"/>
  <c r="S93" i="1"/>
  <c r="S92" i="1" s="1"/>
  <c r="AE54" i="1"/>
  <c r="CR59" i="1"/>
  <c r="CR57" i="1" s="1"/>
  <c r="CJ59" i="1"/>
  <c r="CJ57" i="1" s="1"/>
  <c r="CB59" i="1"/>
  <c r="CB57" i="1" s="1"/>
  <c r="BS59" i="1"/>
  <c r="BS57" i="1" s="1"/>
  <c r="BK59" i="1"/>
  <c r="BK57" i="1" s="1"/>
  <c r="BC59" i="1"/>
  <c r="BC57" i="1" s="1"/>
  <c r="AU59" i="1"/>
  <c r="AU57" i="1" s="1"/>
  <c r="AM59" i="1"/>
  <c r="AM57" i="1" s="1"/>
  <c r="AE59" i="1"/>
  <c r="W59" i="1"/>
  <c r="W57" i="1" s="1"/>
  <c r="O59" i="1"/>
  <c r="O57" i="1" s="1"/>
  <c r="CL59" i="1"/>
  <c r="CL57" i="1" s="1"/>
  <c r="BZ59" i="1"/>
  <c r="BZ57" i="1" s="1"/>
  <c r="BO59" i="1"/>
  <c r="BO57" i="1" s="1"/>
  <c r="BE59" i="1"/>
  <c r="BE57" i="1" s="1"/>
  <c r="AS59" i="1"/>
  <c r="AS57" i="1" s="1"/>
  <c r="AI59" i="1"/>
  <c r="AI57" i="1" s="1"/>
  <c r="Y59" i="1"/>
  <c r="Y57" i="1" s="1"/>
  <c r="D61" i="1"/>
  <c r="CT59" i="1"/>
  <c r="CT57" i="1" s="1"/>
  <c r="CH59" i="1"/>
  <c r="CH57" i="1" s="1"/>
  <c r="BW59" i="1"/>
  <c r="BW57" i="1" s="1"/>
  <c r="BM59" i="1"/>
  <c r="BM57" i="1" s="1"/>
  <c r="BA59" i="1"/>
  <c r="BA57" i="1" s="1"/>
  <c r="AQ59" i="1"/>
  <c r="AQ57" i="1" s="1"/>
  <c r="AG59" i="1"/>
  <c r="AG57" i="1" s="1"/>
  <c r="U59" i="1"/>
  <c r="U57" i="1" s="1"/>
  <c r="CP59" i="1"/>
  <c r="CP57" i="1" s="1"/>
  <c r="CF59" i="1"/>
  <c r="CF57" i="1" s="1"/>
  <c r="BU59" i="1"/>
  <c r="BI59" i="1"/>
  <c r="BI57" i="1" s="1"/>
  <c r="AY59" i="1"/>
  <c r="AY57" i="1" s="1"/>
  <c r="AO59" i="1"/>
  <c r="AO57" i="1" s="1"/>
  <c r="AC59" i="1"/>
  <c r="AC57" i="1" s="1"/>
  <c r="S59" i="1"/>
  <c r="S57" i="1" s="1"/>
  <c r="CN59" i="1"/>
  <c r="CN57" i="1" s="1"/>
  <c r="CD59" i="1"/>
  <c r="CD57" i="1" s="1"/>
  <c r="BQ59" i="1"/>
  <c r="BQ57" i="1" s="1"/>
  <c r="BG59" i="1"/>
  <c r="BG57" i="1" s="1"/>
  <c r="AW59" i="1"/>
  <c r="AW57" i="1" s="1"/>
  <c r="AK59" i="1"/>
  <c r="AK57" i="1" s="1"/>
  <c r="AA59" i="1"/>
  <c r="AA57" i="1" s="1"/>
  <c r="Q59" i="1"/>
  <c r="Q57" i="1" s="1"/>
  <c r="BU57" i="1"/>
  <c r="D62" i="1" l="1"/>
  <c r="CL61" i="1"/>
  <c r="CD61" i="1"/>
  <c r="BU61" i="1"/>
  <c r="BM61" i="1"/>
  <c r="BE61" i="1"/>
  <c r="AW61" i="1"/>
  <c r="AO61" i="1"/>
  <c r="AG61" i="1"/>
  <c r="Y61" i="1"/>
  <c r="Q61" i="1"/>
  <c r="CT61" i="1"/>
  <c r="CN61" i="1"/>
  <c r="CB61" i="1"/>
  <c r="BQ61" i="1"/>
  <c r="BG61" i="1"/>
  <c r="AU61" i="1"/>
  <c r="AK61" i="1"/>
  <c r="AA61" i="1"/>
  <c r="O61" i="1"/>
  <c r="CJ61" i="1"/>
  <c r="BZ61" i="1"/>
  <c r="BO61" i="1"/>
  <c r="BC61" i="1"/>
  <c r="AS61" i="1"/>
  <c r="AI61" i="1"/>
  <c r="W61" i="1"/>
  <c r="CR61" i="1"/>
  <c r="CH61" i="1"/>
  <c r="BW61" i="1"/>
  <c r="BK61" i="1"/>
  <c r="BA61" i="1"/>
  <c r="AQ61" i="1"/>
  <c r="AE61" i="1"/>
  <c r="U61" i="1"/>
  <c r="CP61" i="1"/>
  <c r="CF61" i="1"/>
  <c r="BS61" i="1"/>
  <c r="BI61" i="1"/>
  <c r="AY61" i="1"/>
  <c r="AM61" i="1"/>
  <c r="AC61" i="1"/>
  <c r="S61" i="1"/>
  <c r="CZ100" i="1"/>
  <c r="CZ99" i="1" s="1"/>
  <c r="AE99" i="1"/>
  <c r="CZ59" i="1"/>
  <c r="CZ57" i="1" s="1"/>
  <c r="CZ131" i="1"/>
  <c r="AE57" i="1"/>
  <c r="CT165" i="1"/>
  <c r="CL165" i="1"/>
  <c r="CD165" i="1"/>
  <c r="BU165" i="1"/>
  <c r="BM165" i="1"/>
  <c r="BE165" i="1"/>
  <c r="AW165" i="1"/>
  <c r="AO165" i="1"/>
  <c r="AG165" i="1"/>
  <c r="Y165" i="1"/>
  <c r="Q165" i="1"/>
  <c r="CJ165" i="1"/>
  <c r="BZ165" i="1"/>
  <c r="BO165" i="1"/>
  <c r="BC165" i="1"/>
  <c r="AS165" i="1"/>
  <c r="AI165" i="1"/>
  <c r="W165" i="1"/>
  <c r="CR165" i="1"/>
  <c r="CH165" i="1"/>
  <c r="BW165" i="1"/>
  <c r="BK165" i="1"/>
  <c r="BA165" i="1"/>
  <c r="AQ165" i="1"/>
  <c r="AE165" i="1"/>
  <c r="U165" i="1"/>
  <c r="D166" i="1"/>
  <c r="CP165" i="1"/>
  <c r="CF165" i="1"/>
  <c r="BS165" i="1"/>
  <c r="BI165" i="1"/>
  <c r="AY165" i="1"/>
  <c r="AM165" i="1"/>
  <c r="AC165" i="1"/>
  <c r="S165" i="1"/>
  <c r="CN165" i="1"/>
  <c r="CB165" i="1"/>
  <c r="BQ165" i="1"/>
  <c r="BG165" i="1"/>
  <c r="AU165" i="1"/>
  <c r="AK165" i="1"/>
  <c r="AA165" i="1"/>
  <c r="O165" i="1"/>
  <c r="CZ93" i="1"/>
  <c r="CZ92" i="1" s="1"/>
  <c r="AE92" i="1"/>
  <c r="CR132" i="1"/>
  <c r="CJ132" i="1"/>
  <c r="CB132" i="1"/>
  <c r="BS132" i="1"/>
  <c r="BK132" i="1"/>
  <c r="BC132" i="1"/>
  <c r="AU132" i="1"/>
  <c r="AM132" i="1"/>
  <c r="AE132" i="1"/>
  <c r="W132" i="1"/>
  <c r="O132" i="1"/>
  <c r="CP132" i="1"/>
  <c r="CH132" i="1"/>
  <c r="BZ132" i="1"/>
  <c r="BQ132" i="1"/>
  <c r="BI132" i="1"/>
  <c r="BA132" i="1"/>
  <c r="AS132" i="1"/>
  <c r="AK132" i="1"/>
  <c r="AC132" i="1"/>
  <c r="U132" i="1"/>
  <c r="CN132" i="1"/>
  <c r="CF132" i="1"/>
  <c r="BW132" i="1"/>
  <c r="BO132" i="1"/>
  <c r="BG132" i="1"/>
  <c r="AY132" i="1"/>
  <c r="AQ132" i="1"/>
  <c r="AI132" i="1"/>
  <c r="AA132" i="1"/>
  <c r="S132" i="1"/>
  <c r="CT132" i="1"/>
  <c r="CL132" i="1"/>
  <c r="CD132" i="1"/>
  <c r="BU132" i="1"/>
  <c r="BM132" i="1"/>
  <c r="BE132" i="1"/>
  <c r="AW132" i="1"/>
  <c r="AO132" i="1"/>
  <c r="AG132" i="1"/>
  <c r="Y132" i="1"/>
  <c r="Q132" i="1"/>
  <c r="CP133" i="1"/>
  <c r="CH133" i="1"/>
  <c r="BZ133" i="1"/>
  <c r="BQ133" i="1"/>
  <c r="BI133" i="1"/>
  <c r="BA133" i="1"/>
  <c r="AS133" i="1"/>
  <c r="AK133" i="1"/>
  <c r="AC133" i="1"/>
  <c r="U133" i="1"/>
  <c r="CN133" i="1"/>
  <c r="CF133" i="1"/>
  <c r="BW133" i="1"/>
  <c r="BO133" i="1"/>
  <c r="BG133" i="1"/>
  <c r="AY133" i="1"/>
  <c r="AQ133" i="1"/>
  <c r="AI133" i="1"/>
  <c r="AA133" i="1"/>
  <c r="S133" i="1"/>
  <c r="CT133" i="1"/>
  <c r="CL133" i="1"/>
  <c r="CD133" i="1"/>
  <c r="BU133" i="1"/>
  <c r="BM133" i="1"/>
  <c r="BE133" i="1"/>
  <c r="AW133" i="1"/>
  <c r="AO133" i="1"/>
  <c r="AG133" i="1"/>
  <c r="Y133" i="1"/>
  <c r="Q133" i="1"/>
  <c r="D134" i="1"/>
  <c r="CR133" i="1"/>
  <c r="CJ133" i="1"/>
  <c r="CB133" i="1"/>
  <c r="BS133" i="1"/>
  <c r="BK133" i="1"/>
  <c r="BC133" i="1"/>
  <c r="AU133" i="1"/>
  <c r="AM133" i="1"/>
  <c r="AE133" i="1"/>
  <c r="W133" i="1"/>
  <c r="O133" i="1"/>
  <c r="CZ164" i="1"/>
  <c r="CZ165" i="1" l="1"/>
  <c r="CZ61" i="1"/>
  <c r="CZ133" i="1"/>
  <c r="CZ132" i="1"/>
  <c r="D155" i="1"/>
  <c r="CP62" i="1"/>
  <c r="CH62" i="1"/>
  <c r="CH60" i="1" s="1"/>
  <c r="BZ62" i="1"/>
  <c r="BZ60" i="1" s="1"/>
  <c r="BQ62" i="1"/>
  <c r="BQ60" i="1" s="1"/>
  <c r="BI62" i="1"/>
  <c r="BI60" i="1" s="1"/>
  <c r="BA62" i="1"/>
  <c r="BA60" i="1" s="1"/>
  <c r="AS62" i="1"/>
  <c r="AS60" i="1" s="1"/>
  <c r="AK62" i="1"/>
  <c r="AK60" i="1" s="1"/>
  <c r="AC62" i="1"/>
  <c r="AC60" i="1" s="1"/>
  <c r="U62" i="1"/>
  <c r="U60" i="1" s="1"/>
  <c r="CN62" i="1"/>
  <c r="CN60" i="1" s="1"/>
  <c r="CD62" i="1"/>
  <c r="CD60" i="1" s="1"/>
  <c r="BS62" i="1"/>
  <c r="BS60" i="1" s="1"/>
  <c r="BG62" i="1"/>
  <c r="BG60" i="1" s="1"/>
  <c r="AW62" i="1"/>
  <c r="AW60" i="1" s="1"/>
  <c r="AM62" i="1"/>
  <c r="AM60" i="1" s="1"/>
  <c r="AA62" i="1"/>
  <c r="AA60" i="1" s="1"/>
  <c r="Q62" i="1"/>
  <c r="Q60" i="1" s="1"/>
  <c r="CL62" i="1"/>
  <c r="CL60" i="1" s="1"/>
  <c r="CB62" i="1"/>
  <c r="CB60" i="1" s="1"/>
  <c r="BO62" i="1"/>
  <c r="BO60" i="1" s="1"/>
  <c r="BE62" i="1"/>
  <c r="BE60" i="1" s="1"/>
  <c r="AU62" i="1"/>
  <c r="AU60" i="1" s="1"/>
  <c r="AI62" i="1"/>
  <c r="AI60" i="1" s="1"/>
  <c r="Y62" i="1"/>
  <c r="Y60" i="1" s="1"/>
  <c r="O62" i="1"/>
  <c r="CT62" i="1"/>
  <c r="CT60" i="1" s="1"/>
  <c r="CJ62" i="1"/>
  <c r="CJ60" i="1" s="1"/>
  <c r="BW62" i="1"/>
  <c r="BW60" i="1" s="1"/>
  <c r="BM62" i="1"/>
  <c r="BM60" i="1" s="1"/>
  <c r="BC62" i="1"/>
  <c r="BC60" i="1" s="1"/>
  <c r="AQ62" i="1"/>
  <c r="AQ60" i="1" s="1"/>
  <c r="AG62" i="1"/>
  <c r="AG60" i="1" s="1"/>
  <c r="W62" i="1"/>
  <c r="W60" i="1" s="1"/>
  <c r="CR62" i="1"/>
  <c r="CR60" i="1" s="1"/>
  <c r="CF62" i="1"/>
  <c r="CF60" i="1" s="1"/>
  <c r="BU62" i="1"/>
  <c r="BK62" i="1"/>
  <c r="BK60" i="1" s="1"/>
  <c r="AY62" i="1"/>
  <c r="AY60" i="1" s="1"/>
  <c r="AO62" i="1"/>
  <c r="AO60" i="1" s="1"/>
  <c r="AE62" i="1"/>
  <c r="S62" i="1"/>
  <c r="S60" i="1" s="1"/>
  <c r="D136" i="1"/>
  <c r="CN134" i="1"/>
  <c r="CN128" i="1" s="1"/>
  <c r="CF134" i="1"/>
  <c r="CF128" i="1" s="1"/>
  <c r="BW134" i="1"/>
  <c r="BW128" i="1" s="1"/>
  <c r="BO134" i="1"/>
  <c r="BO128" i="1" s="1"/>
  <c r="BG134" i="1"/>
  <c r="BG128" i="1" s="1"/>
  <c r="AY134" i="1"/>
  <c r="AY128" i="1" s="1"/>
  <c r="AQ134" i="1"/>
  <c r="AQ128" i="1" s="1"/>
  <c r="AI134" i="1"/>
  <c r="AI128" i="1" s="1"/>
  <c r="AA134" i="1"/>
  <c r="AA128" i="1" s="1"/>
  <c r="S134" i="1"/>
  <c r="S128" i="1" s="1"/>
  <c r="CT134" i="1"/>
  <c r="CT128" i="1" s="1"/>
  <c r="CL134" i="1"/>
  <c r="CL128" i="1" s="1"/>
  <c r="CD134" i="1"/>
  <c r="CD128" i="1" s="1"/>
  <c r="BU134" i="1"/>
  <c r="BU128" i="1" s="1"/>
  <c r="BM134" i="1"/>
  <c r="BM128" i="1" s="1"/>
  <c r="BE134" i="1"/>
  <c r="BE128" i="1" s="1"/>
  <c r="AW134" i="1"/>
  <c r="AW128" i="1" s="1"/>
  <c r="AO134" i="1"/>
  <c r="AO128" i="1" s="1"/>
  <c r="AG134" i="1"/>
  <c r="AG128" i="1" s="1"/>
  <c r="Y134" i="1"/>
  <c r="Y128" i="1" s="1"/>
  <c r="Q134" i="1"/>
  <c r="Q128" i="1" s="1"/>
  <c r="CR134" i="1"/>
  <c r="CR128" i="1" s="1"/>
  <c r="CJ134" i="1"/>
  <c r="CJ128" i="1" s="1"/>
  <c r="CB134" i="1"/>
  <c r="CB128" i="1" s="1"/>
  <c r="BS134" i="1"/>
  <c r="BS128" i="1" s="1"/>
  <c r="BK134" i="1"/>
  <c r="BK128" i="1" s="1"/>
  <c r="BC134" i="1"/>
  <c r="BC128" i="1" s="1"/>
  <c r="AU134" i="1"/>
  <c r="AU128" i="1" s="1"/>
  <c r="AM134" i="1"/>
  <c r="AM128" i="1" s="1"/>
  <c r="AE134" i="1"/>
  <c r="W134" i="1"/>
  <c r="W128" i="1" s="1"/>
  <c r="O134" i="1"/>
  <c r="O128" i="1" s="1"/>
  <c r="CP134" i="1"/>
  <c r="CP128" i="1" s="1"/>
  <c r="CH134" i="1"/>
  <c r="CH128" i="1" s="1"/>
  <c r="BZ134" i="1"/>
  <c r="BZ128" i="1" s="1"/>
  <c r="BQ134" i="1"/>
  <c r="BQ128" i="1" s="1"/>
  <c r="BI134" i="1"/>
  <c r="BI128" i="1" s="1"/>
  <c r="BA134" i="1"/>
  <c r="BA128" i="1" s="1"/>
  <c r="AS134" i="1"/>
  <c r="AS128" i="1" s="1"/>
  <c r="AK134" i="1"/>
  <c r="AK128" i="1" s="1"/>
  <c r="AC134" i="1"/>
  <c r="AC128" i="1" s="1"/>
  <c r="U134" i="1"/>
  <c r="U128" i="1" s="1"/>
  <c r="D167" i="1"/>
  <c r="CR166" i="1"/>
  <c r="CJ166" i="1"/>
  <c r="CB166" i="1"/>
  <c r="BS166" i="1"/>
  <c r="BK166" i="1"/>
  <c r="BC166" i="1"/>
  <c r="AU166" i="1"/>
  <c r="AM166" i="1"/>
  <c r="AE166" i="1"/>
  <c r="W166" i="1"/>
  <c r="O166" i="1"/>
  <c r="CP166" i="1"/>
  <c r="CF166" i="1"/>
  <c r="BU166" i="1"/>
  <c r="BI166" i="1"/>
  <c r="AY166" i="1"/>
  <c r="AO166" i="1"/>
  <c r="AC166" i="1"/>
  <c r="S166" i="1"/>
  <c r="CN166" i="1"/>
  <c r="CD166" i="1"/>
  <c r="BQ166" i="1"/>
  <c r="BG166" i="1"/>
  <c r="AW166" i="1"/>
  <c r="AK166" i="1"/>
  <c r="AA166" i="1"/>
  <c r="Q166" i="1"/>
  <c r="CL166" i="1"/>
  <c r="BZ166" i="1"/>
  <c r="BO166" i="1"/>
  <c r="BE166" i="1"/>
  <c r="AS166" i="1"/>
  <c r="AI166" i="1"/>
  <c r="Y166" i="1"/>
  <c r="CT166" i="1"/>
  <c r="CH166" i="1"/>
  <c r="BW166" i="1"/>
  <c r="BM166" i="1"/>
  <c r="BA166" i="1"/>
  <c r="AQ166" i="1"/>
  <c r="AG166" i="1"/>
  <c r="U166" i="1"/>
  <c r="CP60" i="1"/>
  <c r="O60" i="1"/>
  <c r="BU60" i="1"/>
  <c r="CZ166" i="1" l="1"/>
  <c r="CZ134" i="1"/>
  <c r="CZ128" i="1" s="1"/>
  <c r="CZ62" i="1"/>
  <c r="CN167" i="1"/>
  <c r="CF167" i="1"/>
  <c r="BW167" i="1"/>
  <c r="BO167" i="1"/>
  <c r="BG167" i="1"/>
  <c r="D168" i="1"/>
  <c r="CR167" i="1"/>
  <c r="CJ167" i="1"/>
  <c r="CH167" i="1"/>
  <c r="BU167" i="1"/>
  <c r="BK167" i="1"/>
  <c r="BA167" i="1"/>
  <c r="AS167" i="1"/>
  <c r="AK167" i="1"/>
  <c r="AC167" i="1"/>
  <c r="U167" i="1"/>
  <c r="CL167" i="1"/>
  <c r="BS167" i="1"/>
  <c r="BE167" i="1"/>
  <c r="AU167" i="1"/>
  <c r="AI167" i="1"/>
  <c r="Y167" i="1"/>
  <c r="O167" i="1"/>
  <c r="CD167" i="1"/>
  <c r="BQ167" i="1"/>
  <c r="BC167" i="1"/>
  <c r="AQ167" i="1"/>
  <c r="AG167" i="1"/>
  <c r="W167" i="1"/>
  <c r="CT167" i="1"/>
  <c r="CB167" i="1"/>
  <c r="BM167" i="1"/>
  <c r="AY167" i="1"/>
  <c r="AO167" i="1"/>
  <c r="AE167" i="1"/>
  <c r="S167" i="1"/>
  <c r="CP167" i="1"/>
  <c r="BZ167" i="1"/>
  <c r="BI167" i="1"/>
  <c r="AW167" i="1"/>
  <c r="AM167" i="1"/>
  <c r="AA167" i="1"/>
  <c r="Q167" i="1"/>
  <c r="CT155" i="1"/>
  <c r="CT154" i="1" s="1"/>
  <c r="CL155" i="1"/>
  <c r="CL154" i="1" s="1"/>
  <c r="CD155" i="1"/>
  <c r="CD154" i="1" s="1"/>
  <c r="BU155" i="1"/>
  <c r="BU154" i="1" s="1"/>
  <c r="BM155" i="1"/>
  <c r="BM154" i="1" s="1"/>
  <c r="BE155" i="1"/>
  <c r="BE154" i="1" s="1"/>
  <c r="AW155" i="1"/>
  <c r="AW154" i="1" s="1"/>
  <c r="AO155" i="1"/>
  <c r="AO154" i="1" s="1"/>
  <c r="AG155" i="1"/>
  <c r="AG154" i="1" s="1"/>
  <c r="Y155" i="1"/>
  <c r="Y154" i="1" s="1"/>
  <c r="Q155" i="1"/>
  <c r="Q154" i="1" s="1"/>
  <c r="CP155" i="1"/>
  <c r="CP154" i="1" s="1"/>
  <c r="CH155" i="1"/>
  <c r="CH154" i="1" s="1"/>
  <c r="BZ155" i="1"/>
  <c r="BZ154" i="1" s="1"/>
  <c r="BQ155" i="1"/>
  <c r="BQ154" i="1" s="1"/>
  <c r="BI155" i="1"/>
  <c r="BI154" i="1" s="1"/>
  <c r="BA155" i="1"/>
  <c r="BA154" i="1" s="1"/>
  <c r="AS155" i="1"/>
  <c r="AS154" i="1" s="1"/>
  <c r="AK155" i="1"/>
  <c r="AK154" i="1" s="1"/>
  <c r="AC155" i="1"/>
  <c r="AC154" i="1" s="1"/>
  <c r="U155" i="1"/>
  <c r="U154" i="1" s="1"/>
  <c r="CN155" i="1"/>
  <c r="CN154" i="1" s="1"/>
  <c r="CF155" i="1"/>
  <c r="CF154" i="1" s="1"/>
  <c r="BW155" i="1"/>
  <c r="BW154" i="1" s="1"/>
  <c r="BO155" i="1"/>
  <c r="BO154" i="1" s="1"/>
  <c r="BG155" i="1"/>
  <c r="BG154" i="1" s="1"/>
  <c r="AY155" i="1"/>
  <c r="AY154" i="1" s="1"/>
  <c r="AQ155" i="1"/>
  <c r="AQ154" i="1" s="1"/>
  <c r="AI155" i="1"/>
  <c r="AI154" i="1" s="1"/>
  <c r="AA155" i="1"/>
  <c r="AA154" i="1" s="1"/>
  <c r="S155" i="1"/>
  <c r="S154" i="1" s="1"/>
  <c r="CB155" i="1"/>
  <c r="CB154" i="1" s="1"/>
  <c r="AU155" i="1"/>
  <c r="AU154" i="1" s="1"/>
  <c r="O155" i="1"/>
  <c r="O154" i="1" s="1"/>
  <c r="BS155" i="1"/>
  <c r="BS154" i="1" s="1"/>
  <c r="AM155" i="1"/>
  <c r="AM154" i="1" s="1"/>
  <c r="CR155" i="1"/>
  <c r="CR154" i="1" s="1"/>
  <c r="BK155" i="1"/>
  <c r="BK154" i="1" s="1"/>
  <c r="AE155" i="1"/>
  <c r="CJ155" i="1"/>
  <c r="CJ154" i="1" s="1"/>
  <c r="BC155" i="1"/>
  <c r="BC154" i="1" s="1"/>
  <c r="W155" i="1"/>
  <c r="W154" i="1" s="1"/>
  <c r="D64" i="1"/>
  <c r="CP136" i="1"/>
  <c r="CH136" i="1"/>
  <c r="BZ136" i="1"/>
  <c r="BQ136" i="1"/>
  <c r="BI136" i="1"/>
  <c r="BA136" i="1"/>
  <c r="AS136" i="1"/>
  <c r="AK136" i="1"/>
  <c r="AC136" i="1"/>
  <c r="U136" i="1"/>
  <c r="CN136" i="1"/>
  <c r="CF136" i="1"/>
  <c r="BW136" i="1"/>
  <c r="BO136" i="1"/>
  <c r="BG136" i="1"/>
  <c r="AY136" i="1"/>
  <c r="AQ136" i="1"/>
  <c r="AI136" i="1"/>
  <c r="AA136" i="1"/>
  <c r="S136" i="1"/>
  <c r="CT136" i="1"/>
  <c r="CL136" i="1"/>
  <c r="CD136" i="1"/>
  <c r="BU136" i="1"/>
  <c r="BM136" i="1"/>
  <c r="BE136" i="1"/>
  <c r="AW136" i="1"/>
  <c r="AO136" i="1"/>
  <c r="AG136" i="1"/>
  <c r="Y136" i="1"/>
  <c r="Q136" i="1"/>
  <c r="D137" i="1"/>
  <c r="CR136" i="1"/>
  <c r="CJ136" i="1"/>
  <c r="CB136" i="1"/>
  <c r="BS136" i="1"/>
  <c r="BK136" i="1"/>
  <c r="BC136" i="1"/>
  <c r="AU136" i="1"/>
  <c r="AM136" i="1"/>
  <c r="AE136" i="1"/>
  <c r="W136" i="1"/>
  <c r="O136" i="1"/>
  <c r="AE128" i="1"/>
  <c r="CZ60" i="1"/>
  <c r="AE60" i="1"/>
  <c r="CZ136" i="1" l="1"/>
  <c r="CT137" i="1"/>
  <c r="CL137" i="1"/>
  <c r="CD137" i="1"/>
  <c r="BU137" i="1"/>
  <c r="BM137" i="1"/>
  <c r="BE137" i="1"/>
  <c r="AW137" i="1"/>
  <c r="AO137" i="1"/>
  <c r="AG137" i="1"/>
  <c r="Y137" i="1"/>
  <c r="Q137" i="1"/>
  <c r="CR137" i="1"/>
  <c r="CH137" i="1"/>
  <c r="BW137" i="1"/>
  <c r="BK137" i="1"/>
  <c r="BA137" i="1"/>
  <c r="AQ137" i="1"/>
  <c r="AE137" i="1"/>
  <c r="U137" i="1"/>
  <c r="D138" i="1"/>
  <c r="CP137" i="1"/>
  <c r="CF137" i="1"/>
  <c r="BS137" i="1"/>
  <c r="BI137" i="1"/>
  <c r="AY137" i="1"/>
  <c r="AM137" i="1"/>
  <c r="AC137" i="1"/>
  <c r="S137" i="1"/>
  <c r="CN137" i="1"/>
  <c r="CB137" i="1"/>
  <c r="BQ137" i="1"/>
  <c r="BG137" i="1"/>
  <c r="AU137" i="1"/>
  <c r="AK137" i="1"/>
  <c r="AA137" i="1"/>
  <c r="O137" i="1"/>
  <c r="CJ137" i="1"/>
  <c r="BZ137" i="1"/>
  <c r="BO137" i="1"/>
  <c r="BC137" i="1"/>
  <c r="AS137" i="1"/>
  <c r="AI137" i="1"/>
  <c r="W137" i="1"/>
  <c r="CZ167" i="1"/>
  <c r="CN64" i="1"/>
  <c r="CT64" i="1"/>
  <c r="CL64" i="1"/>
  <c r="CD64" i="1"/>
  <c r="BU64" i="1"/>
  <c r="BM64" i="1"/>
  <c r="BE64" i="1"/>
  <c r="AW64" i="1"/>
  <c r="AO64" i="1"/>
  <c r="AG64" i="1"/>
  <c r="Y64" i="1"/>
  <c r="Q64" i="1"/>
  <c r="D65" i="1"/>
  <c r="CR64" i="1"/>
  <c r="CJ64" i="1"/>
  <c r="CB64" i="1"/>
  <c r="BS64" i="1"/>
  <c r="BK64" i="1"/>
  <c r="BC64" i="1"/>
  <c r="AU64" i="1"/>
  <c r="AM64" i="1"/>
  <c r="AE64" i="1"/>
  <c r="W64" i="1"/>
  <c r="O64" i="1"/>
  <c r="BZ64" i="1"/>
  <c r="BI64" i="1"/>
  <c r="AS64" i="1"/>
  <c r="AC64" i="1"/>
  <c r="CP64" i="1"/>
  <c r="BW64" i="1"/>
  <c r="BG64" i="1"/>
  <c r="AQ64" i="1"/>
  <c r="AA64" i="1"/>
  <c r="CH64" i="1"/>
  <c r="BQ64" i="1"/>
  <c r="BA64" i="1"/>
  <c r="AK64" i="1"/>
  <c r="U64" i="1"/>
  <c r="CF64" i="1"/>
  <c r="BO64" i="1"/>
  <c r="AY64" i="1"/>
  <c r="AI64" i="1"/>
  <c r="S64" i="1"/>
  <c r="CZ155" i="1"/>
  <c r="CZ154" i="1" s="1"/>
  <c r="AE154" i="1"/>
  <c r="CT168" i="1"/>
  <c r="CT160" i="1" s="1"/>
  <c r="CL168" i="1"/>
  <c r="CL160" i="1" s="1"/>
  <c r="CD168" i="1"/>
  <c r="CD160" i="1" s="1"/>
  <c r="BU168" i="1"/>
  <c r="BU160" i="1" s="1"/>
  <c r="BM168" i="1"/>
  <c r="BM160" i="1" s="1"/>
  <c r="BE168" i="1"/>
  <c r="BE160" i="1" s="1"/>
  <c r="AW168" i="1"/>
  <c r="AW160" i="1" s="1"/>
  <c r="AO168" i="1"/>
  <c r="AO160" i="1" s="1"/>
  <c r="AG168" i="1"/>
  <c r="AG160" i="1" s="1"/>
  <c r="Y168" i="1"/>
  <c r="Y160" i="1" s="1"/>
  <c r="Q168" i="1"/>
  <c r="Q160" i="1" s="1"/>
  <c r="CP168" i="1"/>
  <c r="CP160" i="1" s="1"/>
  <c r="CH168" i="1"/>
  <c r="CH160" i="1" s="1"/>
  <c r="BZ168" i="1"/>
  <c r="BZ160" i="1" s="1"/>
  <c r="BQ168" i="1"/>
  <c r="BQ160" i="1" s="1"/>
  <c r="BI168" i="1"/>
  <c r="BI160" i="1" s="1"/>
  <c r="BA168" i="1"/>
  <c r="BA160" i="1" s="1"/>
  <c r="AS168" i="1"/>
  <c r="AS160" i="1" s="1"/>
  <c r="AK168" i="1"/>
  <c r="AK160" i="1" s="1"/>
  <c r="AC168" i="1"/>
  <c r="AC160" i="1" s="1"/>
  <c r="U168" i="1"/>
  <c r="U160" i="1" s="1"/>
  <c r="CJ168" i="1"/>
  <c r="CJ160" i="1" s="1"/>
  <c r="BS168" i="1"/>
  <c r="BS160" i="1" s="1"/>
  <c r="BC168" i="1"/>
  <c r="BC160" i="1" s="1"/>
  <c r="AM168" i="1"/>
  <c r="AM160" i="1" s="1"/>
  <c r="W168" i="1"/>
  <c r="W160" i="1" s="1"/>
  <c r="CR168" i="1"/>
  <c r="CR160" i="1" s="1"/>
  <c r="BW168" i="1"/>
  <c r="BW160" i="1" s="1"/>
  <c r="AY168" i="1"/>
  <c r="AY160" i="1" s="1"/>
  <c r="AE168" i="1"/>
  <c r="CN168" i="1"/>
  <c r="CN160" i="1" s="1"/>
  <c r="BO168" i="1"/>
  <c r="BO160" i="1" s="1"/>
  <c r="AU168" i="1"/>
  <c r="AU160" i="1" s="1"/>
  <c r="AA168" i="1"/>
  <c r="AA160" i="1" s="1"/>
  <c r="CF168" i="1"/>
  <c r="CF160" i="1" s="1"/>
  <c r="BK168" i="1"/>
  <c r="BK160" i="1" s="1"/>
  <c r="AQ168" i="1"/>
  <c r="AQ160" i="1" s="1"/>
  <c r="S168" i="1"/>
  <c r="S160" i="1" s="1"/>
  <c r="CB168" i="1"/>
  <c r="CB160" i="1" s="1"/>
  <c r="BG168" i="1"/>
  <c r="BG160" i="1" s="1"/>
  <c r="AI168" i="1"/>
  <c r="AI160" i="1" s="1"/>
  <c r="O168" i="1"/>
  <c r="O160" i="1" s="1"/>
  <c r="CZ64" i="1" l="1"/>
  <c r="CT138" i="1"/>
  <c r="CL138" i="1"/>
  <c r="CD138" i="1"/>
  <c r="BU138" i="1"/>
  <c r="BM138" i="1"/>
  <c r="BE138" i="1"/>
  <c r="AW138" i="1"/>
  <c r="AO138" i="1"/>
  <c r="AG138" i="1"/>
  <c r="Y138" i="1"/>
  <c r="Q138" i="1"/>
  <c r="D139" i="1"/>
  <c r="CR138" i="1"/>
  <c r="CJ138" i="1"/>
  <c r="CB138" i="1"/>
  <c r="BS138" i="1"/>
  <c r="BK138" i="1"/>
  <c r="BC138" i="1"/>
  <c r="AU138" i="1"/>
  <c r="AM138" i="1"/>
  <c r="AE138" i="1"/>
  <c r="W138" i="1"/>
  <c r="O138" i="1"/>
  <c r="CF138" i="1"/>
  <c r="BO138" i="1"/>
  <c r="AY138" i="1"/>
  <c r="AI138" i="1"/>
  <c r="S138" i="1"/>
  <c r="CP138" i="1"/>
  <c r="BZ138" i="1"/>
  <c r="BI138" i="1"/>
  <c r="AS138" i="1"/>
  <c r="AC138" i="1"/>
  <c r="CN138" i="1"/>
  <c r="BW138" i="1"/>
  <c r="BG138" i="1"/>
  <c r="AQ138" i="1"/>
  <c r="AA138" i="1"/>
  <c r="CH138" i="1"/>
  <c r="BQ138" i="1"/>
  <c r="BA138" i="1"/>
  <c r="AK138" i="1"/>
  <c r="U138" i="1"/>
  <c r="D67" i="1"/>
  <c r="CT65" i="1"/>
  <c r="CT63" i="1" s="1"/>
  <c r="CL65" i="1"/>
  <c r="CD65" i="1"/>
  <c r="CD63" i="1" s="1"/>
  <c r="BU65" i="1"/>
  <c r="BM65" i="1"/>
  <c r="BM63" i="1" s="1"/>
  <c r="BE65" i="1"/>
  <c r="AW65" i="1"/>
  <c r="AW63" i="1" s="1"/>
  <c r="AO65" i="1"/>
  <c r="AO63" i="1" s="1"/>
  <c r="AG65" i="1"/>
  <c r="AG63" i="1" s="1"/>
  <c r="Y65" i="1"/>
  <c r="Q65" i="1"/>
  <c r="Q63" i="1" s="1"/>
  <c r="CR65" i="1"/>
  <c r="CR63" i="1" s="1"/>
  <c r="CJ65" i="1"/>
  <c r="CJ63" i="1" s="1"/>
  <c r="CB65" i="1"/>
  <c r="BS65" i="1"/>
  <c r="BS63" i="1" s="1"/>
  <c r="BK65" i="1"/>
  <c r="BK63" i="1" s="1"/>
  <c r="BC65" i="1"/>
  <c r="BC63" i="1" s="1"/>
  <c r="AU65" i="1"/>
  <c r="AM65" i="1"/>
  <c r="AM63" i="1" s="1"/>
  <c r="AE65" i="1"/>
  <c r="W65" i="1"/>
  <c r="W63" i="1" s="1"/>
  <c r="O65" i="1"/>
  <c r="CP65" i="1"/>
  <c r="CP63" i="1" s="1"/>
  <c r="CH65" i="1"/>
  <c r="CH63" i="1" s="1"/>
  <c r="BZ65" i="1"/>
  <c r="BZ63" i="1" s="1"/>
  <c r="BQ65" i="1"/>
  <c r="BI65" i="1"/>
  <c r="BI63" i="1" s="1"/>
  <c r="BA65" i="1"/>
  <c r="BA63" i="1" s="1"/>
  <c r="AS65" i="1"/>
  <c r="AK65" i="1"/>
  <c r="AK63" i="1" s="1"/>
  <c r="AC65" i="1"/>
  <c r="AC63" i="1" s="1"/>
  <c r="U65" i="1"/>
  <c r="U63" i="1" s="1"/>
  <c r="BO65" i="1"/>
  <c r="BO63" i="1" s="1"/>
  <c r="AI65" i="1"/>
  <c r="AI63" i="1" s="1"/>
  <c r="CN65" i="1"/>
  <c r="CN63" i="1" s="1"/>
  <c r="BG65" i="1"/>
  <c r="BG63" i="1" s="1"/>
  <c r="AA65" i="1"/>
  <c r="AA63" i="1" s="1"/>
  <c r="CF65" i="1"/>
  <c r="AY65" i="1"/>
  <c r="AY63" i="1" s="1"/>
  <c r="S65" i="1"/>
  <c r="S63" i="1" s="1"/>
  <c r="BW65" i="1"/>
  <c r="BW63" i="1" s="1"/>
  <c r="AQ65" i="1"/>
  <c r="AQ63" i="1" s="1"/>
  <c r="BU63" i="1"/>
  <c r="O63" i="1"/>
  <c r="AU63" i="1"/>
  <c r="CB63" i="1"/>
  <c r="CZ137" i="1"/>
  <c r="CZ168" i="1"/>
  <c r="CZ160" i="1" s="1"/>
  <c r="AE160" i="1"/>
  <c r="CF63" i="1"/>
  <c r="BQ63" i="1"/>
  <c r="AS63" i="1"/>
  <c r="Y63" i="1"/>
  <c r="BE63" i="1"/>
  <c r="CL63" i="1"/>
  <c r="CZ138" i="1" l="1"/>
  <c r="D140" i="1"/>
  <c r="CR139" i="1"/>
  <c r="CJ139" i="1"/>
  <c r="CB139" i="1"/>
  <c r="BS139" i="1"/>
  <c r="BK139" i="1"/>
  <c r="BC139" i="1"/>
  <c r="AU139" i="1"/>
  <c r="AM139" i="1"/>
  <c r="AE139" i="1"/>
  <c r="W139" i="1"/>
  <c r="O139" i="1"/>
  <c r="CP139" i="1"/>
  <c r="CH139" i="1"/>
  <c r="BZ139" i="1"/>
  <c r="BQ139" i="1"/>
  <c r="BI139" i="1"/>
  <c r="BA139" i="1"/>
  <c r="AS139" i="1"/>
  <c r="AK139" i="1"/>
  <c r="AC139" i="1"/>
  <c r="U139" i="1"/>
  <c r="CL139" i="1"/>
  <c r="BU139" i="1"/>
  <c r="BE139" i="1"/>
  <c r="AO139" i="1"/>
  <c r="Y139" i="1"/>
  <c r="D141" i="1"/>
  <c r="CF139" i="1"/>
  <c r="BO139" i="1"/>
  <c r="AY139" i="1"/>
  <c r="AI139" i="1"/>
  <c r="S139" i="1"/>
  <c r="CT139" i="1"/>
  <c r="CD139" i="1"/>
  <c r="BM139" i="1"/>
  <c r="AW139" i="1"/>
  <c r="AG139" i="1"/>
  <c r="Q139" i="1"/>
  <c r="CN139" i="1"/>
  <c r="BW139" i="1"/>
  <c r="BG139" i="1"/>
  <c r="AQ139" i="1"/>
  <c r="AA139" i="1"/>
  <c r="CZ65" i="1"/>
  <c r="CZ63" i="1" s="1"/>
  <c r="CP67" i="1"/>
  <c r="CP66" i="1" s="1"/>
  <c r="CH67" i="1"/>
  <c r="CH66" i="1" s="1"/>
  <c r="BZ67" i="1"/>
  <c r="BZ66" i="1" s="1"/>
  <c r="BQ67" i="1"/>
  <c r="BQ66" i="1" s="1"/>
  <c r="BI67" i="1"/>
  <c r="BI66" i="1" s="1"/>
  <c r="BA67" i="1"/>
  <c r="BA66" i="1" s="1"/>
  <c r="AS67" i="1"/>
  <c r="AS66" i="1" s="1"/>
  <c r="AK67" i="1"/>
  <c r="AK66" i="1" s="1"/>
  <c r="AC67" i="1"/>
  <c r="AC66" i="1" s="1"/>
  <c r="U67" i="1"/>
  <c r="U66" i="1" s="1"/>
  <c r="D69" i="1"/>
  <c r="CN67" i="1"/>
  <c r="CN66" i="1" s="1"/>
  <c r="CF67" i="1"/>
  <c r="CF66" i="1" s="1"/>
  <c r="BW67" i="1"/>
  <c r="BW66" i="1" s="1"/>
  <c r="BO67" i="1"/>
  <c r="BO66" i="1" s="1"/>
  <c r="BG67" i="1"/>
  <c r="BG66" i="1" s="1"/>
  <c r="AY67" i="1"/>
  <c r="AY66" i="1" s="1"/>
  <c r="AQ67" i="1"/>
  <c r="AQ66" i="1" s="1"/>
  <c r="AI67" i="1"/>
  <c r="AI66" i="1" s="1"/>
  <c r="AA67" i="1"/>
  <c r="AA66" i="1" s="1"/>
  <c r="S67" i="1"/>
  <c r="S66" i="1" s="1"/>
  <c r="CT67" i="1"/>
  <c r="CT66" i="1" s="1"/>
  <c r="CL67" i="1"/>
  <c r="CL66" i="1" s="1"/>
  <c r="CD67" i="1"/>
  <c r="CD66" i="1" s="1"/>
  <c r="BU67" i="1"/>
  <c r="BU66" i="1" s="1"/>
  <c r="BM67" i="1"/>
  <c r="BM66" i="1" s="1"/>
  <c r="BE67" i="1"/>
  <c r="BE66" i="1" s="1"/>
  <c r="AW67" i="1"/>
  <c r="AW66" i="1" s="1"/>
  <c r="AO67" i="1"/>
  <c r="AO66" i="1" s="1"/>
  <c r="AG67" i="1"/>
  <c r="AG66" i="1" s="1"/>
  <c r="Y67" i="1"/>
  <c r="Y66" i="1" s="1"/>
  <c r="Q67" i="1"/>
  <c r="Q66" i="1" s="1"/>
  <c r="CR67" i="1"/>
  <c r="CR66" i="1" s="1"/>
  <c r="CJ67" i="1"/>
  <c r="CJ66" i="1" s="1"/>
  <c r="CB67" i="1"/>
  <c r="CB66" i="1" s="1"/>
  <c r="BS67" i="1"/>
  <c r="BS66" i="1" s="1"/>
  <c r="BK67" i="1"/>
  <c r="BK66" i="1" s="1"/>
  <c r="BC67" i="1"/>
  <c r="BC66" i="1" s="1"/>
  <c r="AU67" i="1"/>
  <c r="AU66" i="1" s="1"/>
  <c r="AM67" i="1"/>
  <c r="AM66" i="1" s="1"/>
  <c r="AE67" i="1"/>
  <c r="W67" i="1"/>
  <c r="W66" i="1" s="1"/>
  <c r="O67" i="1"/>
  <c r="O66" i="1" s="1"/>
  <c r="AE63" i="1"/>
  <c r="CP140" i="1" l="1"/>
  <c r="CH140" i="1"/>
  <c r="BZ140" i="1"/>
  <c r="BQ140" i="1"/>
  <c r="BI140" i="1"/>
  <c r="BA140" i="1"/>
  <c r="AS140" i="1"/>
  <c r="AK140" i="1"/>
  <c r="AC140" i="1"/>
  <c r="U140" i="1"/>
  <c r="CN140" i="1"/>
  <c r="CF140" i="1"/>
  <c r="BW140" i="1"/>
  <c r="BO140" i="1"/>
  <c r="BG140" i="1"/>
  <c r="AY140" i="1"/>
  <c r="AQ140" i="1"/>
  <c r="AI140" i="1"/>
  <c r="AA140" i="1"/>
  <c r="S140" i="1"/>
  <c r="CR140" i="1"/>
  <c r="CB140" i="1"/>
  <c r="BK140" i="1"/>
  <c r="AU140" i="1"/>
  <c r="AE140" i="1"/>
  <c r="O140" i="1"/>
  <c r="CL140" i="1"/>
  <c r="BU140" i="1"/>
  <c r="BE140" i="1"/>
  <c r="AO140" i="1"/>
  <c r="Y140" i="1"/>
  <c r="CJ140" i="1"/>
  <c r="BS140" i="1"/>
  <c r="BC140" i="1"/>
  <c r="AM140" i="1"/>
  <c r="W140" i="1"/>
  <c r="CT140" i="1"/>
  <c r="CD140" i="1"/>
  <c r="BM140" i="1"/>
  <c r="AW140" i="1"/>
  <c r="AG140" i="1"/>
  <c r="Q140" i="1"/>
  <c r="D70" i="1"/>
  <c r="CR69" i="1"/>
  <c r="CJ69" i="1"/>
  <c r="CB69" i="1"/>
  <c r="BS69" i="1"/>
  <c r="BK69" i="1"/>
  <c r="BC69" i="1"/>
  <c r="AU69" i="1"/>
  <c r="AM69" i="1"/>
  <c r="AE69" i="1"/>
  <c r="W69" i="1"/>
  <c r="O69" i="1"/>
  <c r="CP69" i="1"/>
  <c r="CH69" i="1"/>
  <c r="BZ69" i="1"/>
  <c r="BQ69" i="1"/>
  <c r="BI69" i="1"/>
  <c r="BA69" i="1"/>
  <c r="AS69" i="1"/>
  <c r="AK69" i="1"/>
  <c r="AC69" i="1"/>
  <c r="U69" i="1"/>
  <c r="CN69" i="1"/>
  <c r="CF69" i="1"/>
  <c r="BW69" i="1"/>
  <c r="BO69" i="1"/>
  <c r="BG69" i="1"/>
  <c r="AY69" i="1"/>
  <c r="AQ69" i="1"/>
  <c r="AI69" i="1"/>
  <c r="AA69" i="1"/>
  <c r="S69" i="1"/>
  <c r="CT69" i="1"/>
  <c r="CL69" i="1"/>
  <c r="CD69" i="1"/>
  <c r="BU69" i="1"/>
  <c r="BM69" i="1"/>
  <c r="BE69" i="1"/>
  <c r="AW69" i="1"/>
  <c r="AO69" i="1"/>
  <c r="AG69" i="1"/>
  <c r="Y69" i="1"/>
  <c r="Q69" i="1"/>
  <c r="CN141" i="1"/>
  <c r="CF141" i="1"/>
  <c r="BW141" i="1"/>
  <c r="BO141" i="1"/>
  <c r="BG141" i="1"/>
  <c r="AY141" i="1"/>
  <c r="AQ141" i="1"/>
  <c r="AI141" i="1"/>
  <c r="AA141" i="1"/>
  <c r="S141" i="1"/>
  <c r="CT141" i="1"/>
  <c r="CL141" i="1"/>
  <c r="CD141" i="1"/>
  <c r="BU141" i="1"/>
  <c r="BM141" i="1"/>
  <c r="BE141" i="1"/>
  <c r="AW141" i="1"/>
  <c r="AO141" i="1"/>
  <c r="AG141" i="1"/>
  <c r="Y141" i="1"/>
  <c r="Q141" i="1"/>
  <c r="CR141" i="1"/>
  <c r="CB141" i="1"/>
  <c r="BK141" i="1"/>
  <c r="AU141" i="1"/>
  <c r="AE141" i="1"/>
  <c r="O141" i="1"/>
  <c r="D142" i="1"/>
  <c r="CP141" i="1"/>
  <c r="BZ141" i="1"/>
  <c r="BI141" i="1"/>
  <c r="AS141" i="1"/>
  <c r="AC141" i="1"/>
  <c r="CJ141" i="1"/>
  <c r="BS141" i="1"/>
  <c r="BC141" i="1"/>
  <c r="AM141" i="1"/>
  <c r="W141" i="1"/>
  <c r="CH141" i="1"/>
  <c r="BQ141" i="1"/>
  <c r="BA141" i="1"/>
  <c r="AK141" i="1"/>
  <c r="U141" i="1"/>
  <c r="CZ67" i="1"/>
  <c r="CZ66" i="1" s="1"/>
  <c r="AE66" i="1"/>
  <c r="CZ139" i="1"/>
  <c r="CT142" i="1" l="1"/>
  <c r="CT135" i="1" s="1"/>
  <c r="CL142" i="1"/>
  <c r="CL135" i="1" s="1"/>
  <c r="CD142" i="1"/>
  <c r="CD135" i="1" s="1"/>
  <c r="BU142" i="1"/>
  <c r="BU135" i="1" s="1"/>
  <c r="BM142" i="1"/>
  <c r="BM135" i="1" s="1"/>
  <c r="BE142" i="1"/>
  <c r="BE135" i="1" s="1"/>
  <c r="AW142" i="1"/>
  <c r="AW135" i="1" s="1"/>
  <c r="AO142" i="1"/>
  <c r="AO135" i="1" s="1"/>
  <c r="AG142" i="1"/>
  <c r="AG135" i="1" s="1"/>
  <c r="Y142" i="1"/>
  <c r="Q142" i="1"/>
  <c r="Q135" i="1" s="1"/>
  <c r="CR142" i="1"/>
  <c r="CR135" i="1" s="1"/>
  <c r="CJ142" i="1"/>
  <c r="CJ135" i="1" s="1"/>
  <c r="CB142" i="1"/>
  <c r="CB135" i="1" s="1"/>
  <c r="BS142" i="1"/>
  <c r="BS135" i="1" s="1"/>
  <c r="BK142" i="1"/>
  <c r="BK135" i="1" s="1"/>
  <c r="BC142" i="1"/>
  <c r="BC135" i="1" s="1"/>
  <c r="AU142" i="1"/>
  <c r="AU135" i="1" s="1"/>
  <c r="AM142" i="1"/>
  <c r="AM135" i="1" s="1"/>
  <c r="AE142" i="1"/>
  <c r="AE135" i="1" s="1"/>
  <c r="W142" i="1"/>
  <c r="W135" i="1" s="1"/>
  <c r="O142" i="1"/>
  <c r="O135" i="1" s="1"/>
  <c r="CF142" i="1"/>
  <c r="CF135" i="1" s="1"/>
  <c r="BO142" i="1"/>
  <c r="BO135" i="1" s="1"/>
  <c r="AY142" i="1"/>
  <c r="AY135" i="1" s="1"/>
  <c r="AI142" i="1"/>
  <c r="AI135" i="1" s="1"/>
  <c r="S142" i="1"/>
  <c r="S135" i="1" s="1"/>
  <c r="CP142" i="1"/>
  <c r="CP135" i="1" s="1"/>
  <c r="BZ142" i="1"/>
  <c r="BZ135" i="1" s="1"/>
  <c r="BI142" i="1"/>
  <c r="BI135" i="1" s="1"/>
  <c r="AS142" i="1"/>
  <c r="AS135" i="1" s="1"/>
  <c r="AC142" i="1"/>
  <c r="AC135" i="1" s="1"/>
  <c r="CN142" i="1"/>
  <c r="CN135" i="1" s="1"/>
  <c r="BW142" i="1"/>
  <c r="BW135" i="1" s="1"/>
  <c r="BG142" i="1"/>
  <c r="BG135" i="1" s="1"/>
  <c r="AQ142" i="1"/>
  <c r="AQ135" i="1" s="1"/>
  <c r="AA142" i="1"/>
  <c r="AA135" i="1" s="1"/>
  <c r="D144" i="1"/>
  <c r="CH142" i="1"/>
  <c r="CH135" i="1" s="1"/>
  <c r="BQ142" i="1"/>
  <c r="BQ135" i="1" s="1"/>
  <c r="BA142" i="1"/>
  <c r="BA135" i="1" s="1"/>
  <c r="AK142" i="1"/>
  <c r="AK135" i="1" s="1"/>
  <c r="U142" i="1"/>
  <c r="U135" i="1" s="1"/>
  <c r="CZ140" i="1"/>
  <c r="CZ69" i="1"/>
  <c r="CZ141" i="1"/>
  <c r="CP70" i="1"/>
  <c r="CH70" i="1"/>
  <c r="BZ70" i="1"/>
  <c r="BQ70" i="1"/>
  <c r="BI70" i="1"/>
  <c r="BA70" i="1"/>
  <c r="AS70" i="1"/>
  <c r="AK70" i="1"/>
  <c r="AC70" i="1"/>
  <c r="U70" i="1"/>
  <c r="CN70" i="1"/>
  <c r="CF70" i="1"/>
  <c r="BW70" i="1"/>
  <c r="BO70" i="1"/>
  <c r="BG70" i="1"/>
  <c r="AY70" i="1"/>
  <c r="AQ70" i="1"/>
  <c r="AI70" i="1"/>
  <c r="AA70" i="1"/>
  <c r="S70" i="1"/>
  <c r="CT70" i="1"/>
  <c r="CL70" i="1"/>
  <c r="CD70" i="1"/>
  <c r="BU70" i="1"/>
  <c r="BM70" i="1"/>
  <c r="BE70" i="1"/>
  <c r="AW70" i="1"/>
  <c r="AO70" i="1"/>
  <c r="AG70" i="1"/>
  <c r="Y70" i="1"/>
  <c r="Q70" i="1"/>
  <c r="D71" i="1"/>
  <c r="CR70" i="1"/>
  <c r="CJ70" i="1"/>
  <c r="CB70" i="1"/>
  <c r="BS70" i="1"/>
  <c r="BK70" i="1"/>
  <c r="BC70" i="1"/>
  <c r="AU70" i="1"/>
  <c r="AM70" i="1"/>
  <c r="AE70" i="1"/>
  <c r="W70" i="1"/>
  <c r="O70" i="1"/>
  <c r="Y135" i="1"/>
  <c r="CZ70" i="1" l="1"/>
  <c r="CN71" i="1"/>
  <c r="CF71" i="1"/>
  <c r="BW71" i="1"/>
  <c r="BO71" i="1"/>
  <c r="BG71" i="1"/>
  <c r="AY71" i="1"/>
  <c r="AQ71" i="1"/>
  <c r="AI71" i="1"/>
  <c r="AA71" i="1"/>
  <c r="S71" i="1"/>
  <c r="CT71" i="1"/>
  <c r="CL71" i="1"/>
  <c r="CD71" i="1"/>
  <c r="BU71" i="1"/>
  <c r="BM71" i="1"/>
  <c r="BE71" i="1"/>
  <c r="AW71" i="1"/>
  <c r="AO71" i="1"/>
  <c r="AG71" i="1"/>
  <c r="Y71" i="1"/>
  <c r="Q71" i="1"/>
  <c r="D72" i="1"/>
  <c r="CR71" i="1"/>
  <c r="CJ71" i="1"/>
  <c r="CB71" i="1"/>
  <c r="BS71" i="1"/>
  <c r="BK71" i="1"/>
  <c r="BC71" i="1"/>
  <c r="AU71" i="1"/>
  <c r="AM71" i="1"/>
  <c r="AE71" i="1"/>
  <c r="W71" i="1"/>
  <c r="O71" i="1"/>
  <c r="CP71" i="1"/>
  <c r="CH71" i="1"/>
  <c r="BZ71" i="1"/>
  <c r="BQ71" i="1"/>
  <c r="BI71" i="1"/>
  <c r="BA71" i="1"/>
  <c r="AS71" i="1"/>
  <c r="AK71" i="1"/>
  <c r="AC71" i="1"/>
  <c r="U71" i="1"/>
  <c r="CR144" i="1"/>
  <c r="CR143" i="1" s="1"/>
  <c r="CJ144" i="1"/>
  <c r="CJ143" i="1" s="1"/>
  <c r="CB144" i="1"/>
  <c r="CB143" i="1" s="1"/>
  <c r="BS144" i="1"/>
  <c r="BS143" i="1" s="1"/>
  <c r="BK144" i="1"/>
  <c r="BK143" i="1" s="1"/>
  <c r="BC144" i="1"/>
  <c r="BC143" i="1" s="1"/>
  <c r="D146" i="1"/>
  <c r="CN144" i="1"/>
  <c r="CN143" i="1" s="1"/>
  <c r="CF144" i="1"/>
  <c r="CF143" i="1" s="1"/>
  <c r="BW144" i="1"/>
  <c r="BW143" i="1" s="1"/>
  <c r="BO144" i="1"/>
  <c r="BO143" i="1" s="1"/>
  <c r="BG144" i="1"/>
  <c r="BG143" i="1" s="1"/>
  <c r="AY144" i="1"/>
  <c r="AY143" i="1" s="1"/>
  <c r="AQ144" i="1"/>
  <c r="AQ143" i="1" s="1"/>
  <c r="AI144" i="1"/>
  <c r="AI143" i="1" s="1"/>
  <c r="AA144" i="1"/>
  <c r="AA143" i="1" s="1"/>
  <c r="S144" i="1"/>
  <c r="S143" i="1" s="1"/>
  <c r="CT144" i="1"/>
  <c r="CT143" i="1" s="1"/>
  <c r="CL144" i="1"/>
  <c r="CL143" i="1" s="1"/>
  <c r="CD144" i="1"/>
  <c r="CD143" i="1" s="1"/>
  <c r="BU144" i="1"/>
  <c r="BU143" i="1" s="1"/>
  <c r="BM144" i="1"/>
  <c r="BM143" i="1" s="1"/>
  <c r="BE144" i="1"/>
  <c r="BE143" i="1" s="1"/>
  <c r="AW144" i="1"/>
  <c r="AW143" i="1" s="1"/>
  <c r="AO144" i="1"/>
  <c r="AO143" i="1" s="1"/>
  <c r="AG144" i="1"/>
  <c r="AG143" i="1" s="1"/>
  <c r="Y144" i="1"/>
  <c r="Y143" i="1" s="1"/>
  <c r="Q144" i="1"/>
  <c r="Q143" i="1" s="1"/>
  <c r="CP144" i="1"/>
  <c r="CP143" i="1" s="1"/>
  <c r="BI144" i="1"/>
  <c r="BI143" i="1" s="1"/>
  <c r="AM144" i="1"/>
  <c r="AM143" i="1" s="1"/>
  <c r="W144" i="1"/>
  <c r="W143" i="1" s="1"/>
  <c r="CH144" i="1"/>
  <c r="CH143" i="1" s="1"/>
  <c r="BA144" i="1"/>
  <c r="BA143" i="1" s="1"/>
  <c r="AK144" i="1"/>
  <c r="AK143" i="1" s="1"/>
  <c r="U144" i="1"/>
  <c r="U143" i="1" s="1"/>
  <c r="BZ144" i="1"/>
  <c r="BZ143" i="1" s="1"/>
  <c r="AU144" i="1"/>
  <c r="AU143" i="1" s="1"/>
  <c r="AE144" i="1"/>
  <c r="O144" i="1"/>
  <c r="O143" i="1" s="1"/>
  <c r="BQ144" i="1"/>
  <c r="BQ143" i="1" s="1"/>
  <c r="AS144" i="1"/>
  <c r="AS143" i="1" s="1"/>
  <c r="AC144" i="1"/>
  <c r="AC143" i="1" s="1"/>
  <c r="CZ142" i="1"/>
  <c r="CZ135" i="1" s="1"/>
  <c r="CZ71" i="1" l="1"/>
  <c r="CT72" i="1"/>
  <c r="CT68" i="1" s="1"/>
  <c r="CL72" i="1"/>
  <c r="CL68" i="1" s="1"/>
  <c r="CD72" i="1"/>
  <c r="CD68" i="1" s="1"/>
  <c r="BU72" i="1"/>
  <c r="BU68" i="1" s="1"/>
  <c r="BM72" i="1"/>
  <c r="BM68" i="1" s="1"/>
  <c r="BE72" i="1"/>
  <c r="BE68" i="1" s="1"/>
  <c r="AW72" i="1"/>
  <c r="AW68" i="1" s="1"/>
  <c r="AO72" i="1"/>
  <c r="AO68" i="1" s="1"/>
  <c r="AG72" i="1"/>
  <c r="AG68" i="1" s="1"/>
  <c r="Y72" i="1"/>
  <c r="Y68" i="1" s="1"/>
  <c r="Q72" i="1"/>
  <c r="Q68" i="1" s="1"/>
  <c r="CR72" i="1"/>
  <c r="CR68" i="1" s="1"/>
  <c r="CJ72" i="1"/>
  <c r="CJ68" i="1" s="1"/>
  <c r="CB72" i="1"/>
  <c r="CB68" i="1" s="1"/>
  <c r="BS72" i="1"/>
  <c r="BS68" i="1" s="1"/>
  <c r="BK72" i="1"/>
  <c r="BK68" i="1" s="1"/>
  <c r="BC72" i="1"/>
  <c r="BC68" i="1" s="1"/>
  <c r="AU72" i="1"/>
  <c r="AU68" i="1" s="1"/>
  <c r="AM72" i="1"/>
  <c r="AM68" i="1" s="1"/>
  <c r="AE72" i="1"/>
  <c r="W72" i="1"/>
  <c r="W68" i="1" s="1"/>
  <c r="O72" i="1"/>
  <c r="O68" i="1" s="1"/>
  <c r="CP72" i="1"/>
  <c r="CP68" i="1" s="1"/>
  <c r="CH72" i="1"/>
  <c r="CH68" i="1" s="1"/>
  <c r="BZ72" i="1"/>
  <c r="BZ68" i="1" s="1"/>
  <c r="BQ72" i="1"/>
  <c r="BQ68" i="1" s="1"/>
  <c r="BI72" i="1"/>
  <c r="BI68" i="1" s="1"/>
  <c r="BA72" i="1"/>
  <c r="BA68" i="1" s="1"/>
  <c r="AS72" i="1"/>
  <c r="AS68" i="1" s="1"/>
  <c r="AK72" i="1"/>
  <c r="AK68" i="1" s="1"/>
  <c r="AC72" i="1"/>
  <c r="AC68" i="1" s="1"/>
  <c r="U72" i="1"/>
  <c r="U68" i="1" s="1"/>
  <c r="D74" i="1"/>
  <c r="CN72" i="1"/>
  <c r="CN68" i="1" s="1"/>
  <c r="CF72" i="1"/>
  <c r="CF68" i="1" s="1"/>
  <c r="BW72" i="1"/>
  <c r="BW68" i="1" s="1"/>
  <c r="BO72" i="1"/>
  <c r="BO68" i="1" s="1"/>
  <c r="BG72" i="1"/>
  <c r="BG68" i="1" s="1"/>
  <c r="AY72" i="1"/>
  <c r="AY68" i="1" s="1"/>
  <c r="AQ72" i="1"/>
  <c r="AQ68" i="1" s="1"/>
  <c r="AI72" i="1"/>
  <c r="AI68" i="1" s="1"/>
  <c r="AA72" i="1"/>
  <c r="AA68" i="1" s="1"/>
  <c r="S72" i="1"/>
  <c r="S68" i="1" s="1"/>
  <c r="AE143" i="1"/>
  <c r="CZ144" i="1"/>
  <c r="CZ143" i="1" s="1"/>
  <c r="CT146" i="1"/>
  <c r="CL146" i="1"/>
  <c r="CD146" i="1"/>
  <c r="BU146" i="1"/>
  <c r="BM146" i="1"/>
  <c r="BE146" i="1"/>
  <c r="AW146" i="1"/>
  <c r="AO146" i="1"/>
  <c r="AG146" i="1"/>
  <c r="Y146" i="1"/>
  <c r="Q146" i="1"/>
  <c r="D147" i="1"/>
  <c r="CR146" i="1"/>
  <c r="CJ146" i="1"/>
  <c r="CB146" i="1"/>
  <c r="BS146" i="1"/>
  <c r="BK146" i="1"/>
  <c r="BC146" i="1"/>
  <c r="AU146" i="1"/>
  <c r="AM146" i="1"/>
  <c r="AE146" i="1"/>
  <c r="W146" i="1"/>
  <c r="O146" i="1"/>
  <c r="CP146" i="1"/>
  <c r="CH146" i="1"/>
  <c r="BZ146" i="1"/>
  <c r="BQ146" i="1"/>
  <c r="BI146" i="1"/>
  <c r="BA146" i="1"/>
  <c r="AS146" i="1"/>
  <c r="AK146" i="1"/>
  <c r="AC146" i="1"/>
  <c r="U146" i="1"/>
  <c r="CN146" i="1"/>
  <c r="CF146" i="1"/>
  <c r="BW146" i="1"/>
  <c r="BO146" i="1"/>
  <c r="BG146" i="1"/>
  <c r="AY146" i="1"/>
  <c r="AQ146" i="1"/>
  <c r="AI146" i="1"/>
  <c r="AA146" i="1"/>
  <c r="S146" i="1"/>
  <c r="D111" i="1"/>
  <c r="CZ146" i="1" l="1"/>
  <c r="CN111" i="1"/>
  <c r="CN110" i="1" s="1"/>
  <c r="CF111" i="1"/>
  <c r="CF110" i="1" s="1"/>
  <c r="BW111" i="1"/>
  <c r="BW110" i="1" s="1"/>
  <c r="BO111" i="1"/>
  <c r="BO110" i="1" s="1"/>
  <c r="BG111" i="1"/>
  <c r="BG110" i="1" s="1"/>
  <c r="AY111" i="1"/>
  <c r="AY110" i="1" s="1"/>
  <c r="AQ111" i="1"/>
  <c r="AQ110" i="1" s="1"/>
  <c r="AI111" i="1"/>
  <c r="AI110" i="1" s="1"/>
  <c r="AA111" i="1"/>
  <c r="AA110" i="1" s="1"/>
  <c r="S111" i="1"/>
  <c r="S110" i="1" s="1"/>
  <c r="CT111" i="1"/>
  <c r="CT110" i="1" s="1"/>
  <c r="CL111" i="1"/>
  <c r="CL110" i="1" s="1"/>
  <c r="CD111" i="1"/>
  <c r="CD110" i="1" s="1"/>
  <c r="BU111" i="1"/>
  <c r="BU110" i="1" s="1"/>
  <c r="BM111" i="1"/>
  <c r="BM110" i="1" s="1"/>
  <c r="BE111" i="1"/>
  <c r="BE110" i="1" s="1"/>
  <c r="AW111" i="1"/>
  <c r="AW110" i="1" s="1"/>
  <c r="AO111" i="1"/>
  <c r="AO110" i="1" s="1"/>
  <c r="AG111" i="1"/>
  <c r="AG110" i="1" s="1"/>
  <c r="Y111" i="1"/>
  <c r="Y110" i="1" s="1"/>
  <c r="Q111" i="1"/>
  <c r="Q110" i="1" s="1"/>
  <c r="CR111" i="1"/>
  <c r="CR110" i="1" s="1"/>
  <c r="CJ111" i="1"/>
  <c r="CJ110" i="1" s="1"/>
  <c r="CB111" i="1"/>
  <c r="CB110" i="1" s="1"/>
  <c r="BS111" i="1"/>
  <c r="BS110" i="1" s="1"/>
  <c r="BK111" i="1"/>
  <c r="BK110" i="1" s="1"/>
  <c r="BC111" i="1"/>
  <c r="BC110" i="1" s="1"/>
  <c r="AU111" i="1"/>
  <c r="AU110" i="1" s="1"/>
  <c r="AM111" i="1"/>
  <c r="AM110" i="1" s="1"/>
  <c r="AE111" i="1"/>
  <c r="W111" i="1"/>
  <c r="W110" i="1" s="1"/>
  <c r="O111" i="1"/>
  <c r="O110" i="1" s="1"/>
  <c r="CP111" i="1"/>
  <c r="CP110" i="1" s="1"/>
  <c r="CH111" i="1"/>
  <c r="CH110" i="1" s="1"/>
  <c r="BZ111" i="1"/>
  <c r="BZ110" i="1" s="1"/>
  <c r="BQ111" i="1"/>
  <c r="BQ110" i="1" s="1"/>
  <c r="BI111" i="1"/>
  <c r="BI110" i="1" s="1"/>
  <c r="BA111" i="1"/>
  <c r="BA110" i="1" s="1"/>
  <c r="AS111" i="1"/>
  <c r="AS110" i="1" s="1"/>
  <c r="AK111" i="1"/>
  <c r="AK110" i="1" s="1"/>
  <c r="AC111" i="1"/>
  <c r="AC110" i="1" s="1"/>
  <c r="U111" i="1"/>
  <c r="U110" i="1" s="1"/>
  <c r="D148" i="1"/>
  <c r="CR147" i="1"/>
  <c r="CJ147" i="1"/>
  <c r="CB147" i="1"/>
  <c r="BS147" i="1"/>
  <c r="BK147" i="1"/>
  <c r="BC147" i="1"/>
  <c r="AU147" i="1"/>
  <c r="AM147" i="1"/>
  <c r="AE147" i="1"/>
  <c r="W147" i="1"/>
  <c r="O147" i="1"/>
  <c r="CP147" i="1"/>
  <c r="CH147" i="1"/>
  <c r="BZ147" i="1"/>
  <c r="BQ147" i="1"/>
  <c r="BI147" i="1"/>
  <c r="BA147" i="1"/>
  <c r="AS147" i="1"/>
  <c r="AK147" i="1"/>
  <c r="AC147" i="1"/>
  <c r="U147" i="1"/>
  <c r="CN147" i="1"/>
  <c r="CF147" i="1"/>
  <c r="BW147" i="1"/>
  <c r="BO147" i="1"/>
  <c r="BG147" i="1"/>
  <c r="AY147" i="1"/>
  <c r="AQ147" i="1"/>
  <c r="AI147" i="1"/>
  <c r="AA147" i="1"/>
  <c r="S147" i="1"/>
  <c r="CT147" i="1"/>
  <c r="CL147" i="1"/>
  <c r="CD147" i="1"/>
  <c r="BU147" i="1"/>
  <c r="BM147" i="1"/>
  <c r="BE147" i="1"/>
  <c r="AW147" i="1"/>
  <c r="AO147" i="1"/>
  <c r="AG147" i="1"/>
  <c r="Y147" i="1"/>
  <c r="Q147" i="1"/>
  <c r="CN74" i="1"/>
  <c r="CF74" i="1"/>
  <c r="BW74" i="1"/>
  <c r="BO74" i="1"/>
  <c r="BG74" i="1"/>
  <c r="AY74" i="1"/>
  <c r="AQ74" i="1"/>
  <c r="AI74" i="1"/>
  <c r="AA74" i="1"/>
  <c r="S74" i="1"/>
  <c r="CT74" i="1"/>
  <c r="CL74" i="1"/>
  <c r="CD74" i="1"/>
  <c r="BU74" i="1"/>
  <c r="BM74" i="1"/>
  <c r="BE74" i="1"/>
  <c r="AW74" i="1"/>
  <c r="AO74" i="1"/>
  <c r="AG74" i="1"/>
  <c r="Y74" i="1"/>
  <c r="Q74" i="1"/>
  <c r="D75" i="1"/>
  <c r="CR74" i="1"/>
  <c r="CJ74" i="1"/>
  <c r="CB74" i="1"/>
  <c r="BS74" i="1"/>
  <c r="BK74" i="1"/>
  <c r="BC74" i="1"/>
  <c r="AU74" i="1"/>
  <c r="AM74" i="1"/>
  <c r="AE74" i="1"/>
  <c r="W74" i="1"/>
  <c r="O74" i="1"/>
  <c r="CP74" i="1"/>
  <c r="CH74" i="1"/>
  <c r="BZ74" i="1"/>
  <c r="BQ74" i="1"/>
  <c r="BI74" i="1"/>
  <c r="BA74" i="1"/>
  <c r="AS74" i="1"/>
  <c r="AK74" i="1"/>
  <c r="AC74" i="1"/>
  <c r="U74" i="1"/>
  <c r="CZ72" i="1"/>
  <c r="CZ68" i="1" s="1"/>
  <c r="AE68" i="1"/>
  <c r="CZ147" i="1" l="1"/>
  <c r="CR148" i="1"/>
  <c r="CR145" i="1" s="1"/>
  <c r="CJ148" i="1"/>
  <c r="CJ145" i="1" s="1"/>
  <c r="CB148" i="1"/>
  <c r="CB145" i="1" s="1"/>
  <c r="BS148" i="1"/>
  <c r="BS145" i="1" s="1"/>
  <c r="BK148" i="1"/>
  <c r="BK145" i="1" s="1"/>
  <c r="CP148" i="1"/>
  <c r="CP145" i="1" s="1"/>
  <c r="CT148" i="1"/>
  <c r="CT145" i="1" s="1"/>
  <c r="CF148" i="1"/>
  <c r="CF145" i="1" s="1"/>
  <c r="BU148" i="1"/>
  <c r="BU145" i="1" s="1"/>
  <c r="BI148" i="1"/>
  <c r="BI145" i="1" s="1"/>
  <c r="BA148" i="1"/>
  <c r="BA145" i="1" s="1"/>
  <c r="AS148" i="1"/>
  <c r="AS145" i="1" s="1"/>
  <c r="AK148" i="1"/>
  <c r="AK145" i="1" s="1"/>
  <c r="AC148" i="1"/>
  <c r="AC145" i="1" s="1"/>
  <c r="U148" i="1"/>
  <c r="U145" i="1" s="1"/>
  <c r="CN148" i="1"/>
  <c r="CN145" i="1" s="1"/>
  <c r="CD148" i="1"/>
  <c r="CD145" i="1" s="1"/>
  <c r="BQ148" i="1"/>
  <c r="BQ145" i="1" s="1"/>
  <c r="BG148" i="1"/>
  <c r="BG145" i="1" s="1"/>
  <c r="AY148" i="1"/>
  <c r="AY145" i="1" s="1"/>
  <c r="AQ148" i="1"/>
  <c r="AQ145" i="1" s="1"/>
  <c r="AI148" i="1"/>
  <c r="AI145" i="1" s="1"/>
  <c r="AA148" i="1"/>
  <c r="AA145" i="1" s="1"/>
  <c r="S148" i="1"/>
  <c r="S145" i="1" s="1"/>
  <c r="D150" i="1"/>
  <c r="CL148" i="1"/>
  <c r="CL145" i="1" s="1"/>
  <c r="BZ148" i="1"/>
  <c r="BZ145" i="1" s="1"/>
  <c r="BO148" i="1"/>
  <c r="BO145" i="1" s="1"/>
  <c r="BE148" i="1"/>
  <c r="BE145" i="1" s="1"/>
  <c r="AW148" i="1"/>
  <c r="AW145" i="1" s="1"/>
  <c r="AO148" i="1"/>
  <c r="AO145" i="1" s="1"/>
  <c r="AG148" i="1"/>
  <c r="AG145" i="1" s="1"/>
  <c r="Y148" i="1"/>
  <c r="Y145" i="1" s="1"/>
  <c r="Q148" i="1"/>
  <c r="Q145" i="1" s="1"/>
  <c r="CH148" i="1"/>
  <c r="CH145" i="1" s="1"/>
  <c r="BW148" i="1"/>
  <c r="BW145" i="1" s="1"/>
  <c r="BM148" i="1"/>
  <c r="BM145" i="1" s="1"/>
  <c r="BC148" i="1"/>
  <c r="BC145" i="1" s="1"/>
  <c r="AU148" i="1"/>
  <c r="AU145" i="1" s="1"/>
  <c r="AM148" i="1"/>
  <c r="AM145" i="1" s="1"/>
  <c r="AE148" i="1"/>
  <c r="W148" i="1"/>
  <c r="W145" i="1" s="1"/>
  <c r="O148" i="1"/>
  <c r="O145" i="1" s="1"/>
  <c r="AE110" i="1"/>
  <c r="CZ111" i="1"/>
  <c r="CZ110" i="1" s="1"/>
  <c r="CZ74" i="1"/>
  <c r="CT75" i="1"/>
  <c r="CL75" i="1"/>
  <c r="CD75" i="1"/>
  <c r="BU75" i="1"/>
  <c r="BM75" i="1"/>
  <c r="BE75" i="1"/>
  <c r="AW75" i="1"/>
  <c r="AO75" i="1"/>
  <c r="AG75" i="1"/>
  <c r="Y75" i="1"/>
  <c r="Q75" i="1"/>
  <c r="D76" i="1"/>
  <c r="CR75" i="1"/>
  <c r="CJ75" i="1"/>
  <c r="CB75" i="1"/>
  <c r="BS75" i="1"/>
  <c r="BK75" i="1"/>
  <c r="BC75" i="1"/>
  <c r="AU75" i="1"/>
  <c r="AM75" i="1"/>
  <c r="AE75" i="1"/>
  <c r="W75" i="1"/>
  <c r="O75" i="1"/>
  <c r="CP75" i="1"/>
  <c r="CH75" i="1"/>
  <c r="BZ75" i="1"/>
  <c r="BQ75" i="1"/>
  <c r="BI75" i="1"/>
  <c r="BA75" i="1"/>
  <c r="AS75" i="1"/>
  <c r="AK75" i="1"/>
  <c r="AC75" i="1"/>
  <c r="U75" i="1"/>
  <c r="CN75" i="1"/>
  <c r="CF75" i="1"/>
  <c r="BW75" i="1"/>
  <c r="BO75" i="1"/>
  <c r="BG75" i="1"/>
  <c r="AY75" i="1"/>
  <c r="AQ75" i="1"/>
  <c r="AI75" i="1"/>
  <c r="AA75" i="1"/>
  <c r="S75" i="1"/>
  <c r="CZ148" i="1" l="1"/>
  <c r="CZ145" i="1" s="1"/>
  <c r="CT150" i="1"/>
  <c r="CT149" i="1" s="1"/>
  <c r="CL150" i="1"/>
  <c r="CL149" i="1" s="1"/>
  <c r="CD150" i="1"/>
  <c r="CD149" i="1" s="1"/>
  <c r="BU150" i="1"/>
  <c r="BU149" i="1" s="1"/>
  <c r="BM150" i="1"/>
  <c r="BM149" i="1" s="1"/>
  <c r="BE150" i="1"/>
  <c r="BE149" i="1" s="1"/>
  <c r="AW150" i="1"/>
  <c r="AW149" i="1" s="1"/>
  <c r="AO150" i="1"/>
  <c r="AO149" i="1" s="1"/>
  <c r="AG150" i="1"/>
  <c r="AG149" i="1" s="1"/>
  <c r="Y150" i="1"/>
  <c r="Y149" i="1" s="1"/>
  <c r="Q150" i="1"/>
  <c r="Q149" i="1" s="1"/>
  <c r="CR150" i="1"/>
  <c r="CR149" i="1" s="1"/>
  <c r="CJ150" i="1"/>
  <c r="CJ149" i="1" s="1"/>
  <c r="CB150" i="1"/>
  <c r="CB149" i="1" s="1"/>
  <c r="BS150" i="1"/>
  <c r="BS149" i="1" s="1"/>
  <c r="BK150" i="1"/>
  <c r="BK149" i="1" s="1"/>
  <c r="BC150" i="1"/>
  <c r="BC149" i="1" s="1"/>
  <c r="AU150" i="1"/>
  <c r="AU149" i="1" s="1"/>
  <c r="AM150" i="1"/>
  <c r="AM149" i="1" s="1"/>
  <c r="AE150" i="1"/>
  <c r="W150" i="1"/>
  <c r="W149" i="1" s="1"/>
  <c r="O150" i="1"/>
  <c r="O149" i="1" s="1"/>
  <c r="CH150" i="1"/>
  <c r="CH149" i="1" s="1"/>
  <c r="BQ150" i="1"/>
  <c r="BQ149" i="1" s="1"/>
  <c r="BA150" i="1"/>
  <c r="BA149" i="1" s="1"/>
  <c r="AK150" i="1"/>
  <c r="AK149" i="1" s="1"/>
  <c r="U150" i="1"/>
  <c r="U149" i="1" s="1"/>
  <c r="CF150" i="1"/>
  <c r="CF149" i="1" s="1"/>
  <c r="BO150" i="1"/>
  <c r="BO149" i="1" s="1"/>
  <c r="AY150" i="1"/>
  <c r="AY149" i="1" s="1"/>
  <c r="AI150" i="1"/>
  <c r="AI149" i="1" s="1"/>
  <c r="S150" i="1"/>
  <c r="S149" i="1" s="1"/>
  <c r="CP150" i="1"/>
  <c r="CP149" i="1" s="1"/>
  <c r="BZ150" i="1"/>
  <c r="BZ149" i="1" s="1"/>
  <c r="BI150" i="1"/>
  <c r="BI149" i="1" s="1"/>
  <c r="AS150" i="1"/>
  <c r="AS149" i="1" s="1"/>
  <c r="AC150" i="1"/>
  <c r="AC149" i="1" s="1"/>
  <c r="CN150" i="1"/>
  <c r="CN149" i="1" s="1"/>
  <c r="BW150" i="1"/>
  <c r="BW149" i="1" s="1"/>
  <c r="BG150" i="1"/>
  <c r="BG149" i="1" s="1"/>
  <c r="AQ150" i="1"/>
  <c r="AQ149" i="1" s="1"/>
  <c r="AA150" i="1"/>
  <c r="AA149" i="1" s="1"/>
  <c r="AE145" i="1"/>
  <c r="CZ75" i="1"/>
  <c r="D77" i="1"/>
  <c r="CR76" i="1"/>
  <c r="CJ76" i="1"/>
  <c r="CB76" i="1"/>
  <c r="BS76" i="1"/>
  <c r="BK76" i="1"/>
  <c r="BC76" i="1"/>
  <c r="AU76" i="1"/>
  <c r="AM76" i="1"/>
  <c r="AE76" i="1"/>
  <c r="W76" i="1"/>
  <c r="O76" i="1"/>
  <c r="CP76" i="1"/>
  <c r="CH76" i="1"/>
  <c r="BZ76" i="1"/>
  <c r="BQ76" i="1"/>
  <c r="BI76" i="1"/>
  <c r="BA76" i="1"/>
  <c r="AS76" i="1"/>
  <c r="AK76" i="1"/>
  <c r="AC76" i="1"/>
  <c r="U76" i="1"/>
  <c r="CN76" i="1"/>
  <c r="CF76" i="1"/>
  <c r="BW76" i="1"/>
  <c r="BO76" i="1"/>
  <c r="BG76" i="1"/>
  <c r="AY76" i="1"/>
  <c r="AQ76" i="1"/>
  <c r="AI76" i="1"/>
  <c r="AA76" i="1"/>
  <c r="S76" i="1"/>
  <c r="CT76" i="1"/>
  <c r="CL76" i="1"/>
  <c r="CD76" i="1"/>
  <c r="BU76" i="1"/>
  <c r="BM76" i="1"/>
  <c r="BE76" i="1"/>
  <c r="AW76" i="1"/>
  <c r="AO76" i="1"/>
  <c r="AG76" i="1"/>
  <c r="Y76" i="1"/>
  <c r="Q76" i="1"/>
  <c r="CZ76" i="1" l="1"/>
  <c r="CP77" i="1"/>
  <c r="CH77" i="1"/>
  <c r="BZ77" i="1"/>
  <c r="BQ77" i="1"/>
  <c r="BI77" i="1"/>
  <c r="BA77" i="1"/>
  <c r="AS77" i="1"/>
  <c r="AK77" i="1"/>
  <c r="AC77" i="1"/>
  <c r="U77" i="1"/>
  <c r="CN77" i="1"/>
  <c r="CF77" i="1"/>
  <c r="BW77" i="1"/>
  <c r="BO77" i="1"/>
  <c r="BG77" i="1"/>
  <c r="AY77" i="1"/>
  <c r="AQ77" i="1"/>
  <c r="AI77" i="1"/>
  <c r="AA77" i="1"/>
  <c r="S77" i="1"/>
  <c r="CT77" i="1"/>
  <c r="CL77" i="1"/>
  <c r="CD77" i="1"/>
  <c r="BU77" i="1"/>
  <c r="BM77" i="1"/>
  <c r="BE77" i="1"/>
  <c r="AW77" i="1"/>
  <c r="AO77" i="1"/>
  <c r="AG77" i="1"/>
  <c r="Y77" i="1"/>
  <c r="Q77" i="1"/>
  <c r="D78" i="1"/>
  <c r="CR77" i="1"/>
  <c r="CJ77" i="1"/>
  <c r="CB77" i="1"/>
  <c r="BS77" i="1"/>
  <c r="BK77" i="1"/>
  <c r="BC77" i="1"/>
  <c r="AU77" i="1"/>
  <c r="AM77" i="1"/>
  <c r="AE77" i="1"/>
  <c r="W77" i="1"/>
  <c r="O77" i="1"/>
  <c r="CZ150" i="1"/>
  <c r="CZ149" i="1" s="1"/>
  <c r="AE149" i="1"/>
  <c r="CZ77" i="1" l="1"/>
  <c r="CN78" i="1"/>
  <c r="CN73" i="1" s="1"/>
  <c r="CN169" i="1" s="1"/>
  <c r="CF78" i="1"/>
  <c r="CF73" i="1" s="1"/>
  <c r="CF169" i="1" s="1"/>
  <c r="BW78" i="1"/>
  <c r="BW73" i="1" s="1"/>
  <c r="BW169" i="1" s="1"/>
  <c r="BO78" i="1"/>
  <c r="BO73" i="1" s="1"/>
  <c r="BO169" i="1" s="1"/>
  <c r="BG78" i="1"/>
  <c r="BG73" i="1" s="1"/>
  <c r="BG169" i="1" s="1"/>
  <c r="AY78" i="1"/>
  <c r="AY73" i="1" s="1"/>
  <c r="AY169" i="1" s="1"/>
  <c r="AQ78" i="1"/>
  <c r="AQ73" i="1" s="1"/>
  <c r="AQ169" i="1" s="1"/>
  <c r="AI78" i="1"/>
  <c r="AI73" i="1" s="1"/>
  <c r="AI169" i="1" s="1"/>
  <c r="AA78" i="1"/>
  <c r="AA73" i="1" s="1"/>
  <c r="AA169" i="1" s="1"/>
  <c r="S78" i="1"/>
  <c r="S73" i="1" s="1"/>
  <c r="S169" i="1" s="1"/>
  <c r="CT78" i="1"/>
  <c r="CT73" i="1" s="1"/>
  <c r="CT169" i="1" s="1"/>
  <c r="CL78" i="1"/>
  <c r="CL73" i="1" s="1"/>
  <c r="CL169" i="1" s="1"/>
  <c r="CD78" i="1"/>
  <c r="CD73" i="1" s="1"/>
  <c r="CD169" i="1" s="1"/>
  <c r="BU78" i="1"/>
  <c r="BU73" i="1" s="1"/>
  <c r="BU169" i="1" s="1"/>
  <c r="BM78" i="1"/>
  <c r="BM73" i="1" s="1"/>
  <c r="BM169" i="1" s="1"/>
  <c r="BE78" i="1"/>
  <c r="BE73" i="1" s="1"/>
  <c r="BE169" i="1" s="1"/>
  <c r="AW78" i="1"/>
  <c r="AW73" i="1" s="1"/>
  <c r="AW169" i="1" s="1"/>
  <c r="AO78" i="1"/>
  <c r="AO73" i="1" s="1"/>
  <c r="AO169" i="1" s="1"/>
  <c r="AG78" i="1"/>
  <c r="AG73" i="1" s="1"/>
  <c r="AG169" i="1" s="1"/>
  <c r="Y78" i="1"/>
  <c r="Y73" i="1" s="1"/>
  <c r="Y169" i="1" s="1"/>
  <c r="Q78" i="1"/>
  <c r="Q73" i="1" s="1"/>
  <c r="Q169" i="1" s="1"/>
  <c r="CR78" i="1"/>
  <c r="CR73" i="1" s="1"/>
  <c r="CR169" i="1" s="1"/>
  <c r="CJ78" i="1"/>
  <c r="CJ73" i="1" s="1"/>
  <c r="CJ169" i="1" s="1"/>
  <c r="CB78" i="1"/>
  <c r="CB73" i="1" s="1"/>
  <c r="CB169" i="1" s="1"/>
  <c r="BS78" i="1"/>
  <c r="BS73" i="1" s="1"/>
  <c r="BS169" i="1" s="1"/>
  <c r="BK78" i="1"/>
  <c r="BK73" i="1" s="1"/>
  <c r="BK169" i="1" s="1"/>
  <c r="BC78" i="1"/>
  <c r="BC73" i="1" s="1"/>
  <c r="BC169" i="1" s="1"/>
  <c r="AU78" i="1"/>
  <c r="AU73" i="1" s="1"/>
  <c r="AU169" i="1" s="1"/>
  <c r="AM78" i="1"/>
  <c r="AM73" i="1" s="1"/>
  <c r="AM169" i="1" s="1"/>
  <c r="AE78" i="1"/>
  <c r="W78" i="1"/>
  <c r="W73" i="1" s="1"/>
  <c r="W169" i="1" s="1"/>
  <c r="O78" i="1"/>
  <c r="O73" i="1" s="1"/>
  <c r="O169" i="1" s="1"/>
  <c r="CP78" i="1"/>
  <c r="CP73" i="1" s="1"/>
  <c r="CP169" i="1" s="1"/>
  <c r="CH78" i="1"/>
  <c r="CH73" i="1" s="1"/>
  <c r="CH169" i="1" s="1"/>
  <c r="BZ78" i="1"/>
  <c r="BZ73" i="1" s="1"/>
  <c r="BZ169" i="1" s="1"/>
  <c r="BQ78" i="1"/>
  <c r="BQ73" i="1" s="1"/>
  <c r="BQ169" i="1" s="1"/>
  <c r="BI78" i="1"/>
  <c r="BI73" i="1" s="1"/>
  <c r="BI169" i="1" s="1"/>
  <c r="BA78" i="1"/>
  <c r="BA73" i="1" s="1"/>
  <c r="BA169" i="1" s="1"/>
  <c r="AS78" i="1"/>
  <c r="AS73" i="1" s="1"/>
  <c r="AS169" i="1" s="1"/>
  <c r="AK78" i="1"/>
  <c r="AK73" i="1" s="1"/>
  <c r="AK169" i="1" s="1"/>
  <c r="AC78" i="1"/>
  <c r="AC73" i="1" s="1"/>
  <c r="AC169" i="1" s="1"/>
  <c r="U78" i="1"/>
  <c r="U73" i="1" s="1"/>
  <c r="U169" i="1" s="1"/>
  <c r="CZ78" i="1" l="1"/>
  <c r="CZ73" i="1" s="1"/>
  <c r="CZ169" i="1" s="1"/>
  <c r="AE73" i="1"/>
  <c r="AE169" i="1" s="1"/>
</calcChain>
</file>

<file path=xl/sharedStrings.xml><?xml version="1.0" encoding="utf-8"?>
<sst xmlns="http://schemas.openxmlformats.org/spreadsheetml/2006/main" count="404" uniqueCount="282">
  <si>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</si>
  <si>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</si>
  <si>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</si>
  <si>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</si>
  <si>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</si>
  <si>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 с 01.01.2017</t>
  </si>
  <si>
    <t>коэффициент относительной затратоемкости с 01.06.2017</t>
  </si>
  <si>
    <t>управленческий коэффициент с 01.01.2017</t>
  </si>
  <si>
    <t>управленческий коэффициент с 01.06.2017</t>
  </si>
  <si>
    <t>районный коэффициент</t>
  </si>
  <si>
    <t>КГБУЗ "Краевая клиническая больница N 2" министерства здравоохранения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</si>
  <si>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</si>
  <si>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</si>
  <si>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</si>
  <si>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</si>
  <si>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 xml:space="preserve">КГБУЗ "Краевой кожно-венерологический диспансер" МЗ ХК </t>
  </si>
  <si>
    <t>КГБУЗ "Перинатальный центр" МЗ Хабаровского края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</si>
  <si>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</si>
  <si>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больница N2 им. Д.Н. Матвеева" МЗ Хабаровского края</t>
  </si>
  <si>
    <t>КГБУЗ "Родильный дом N 1" МЗ Хабаровского края</t>
  </si>
  <si>
    <t>КГБУЗ "Детский санаторий Амурский" МЗ ХК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</si>
  <si>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</si>
  <si>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</si>
  <si>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</si>
  <si>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</si>
  <si>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</si>
  <si>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</si>
  <si>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КГБУЗ "Детская городская больница" МЗ ХК</t>
  </si>
  <si>
    <t>КГБУЗ "Городская клиническая больница N 10" министерства здравоохранения Хабаровского края</t>
  </si>
  <si>
    <t>КГБУЗ "Городская клиническая больница N 11" министерства здравоохранения Хабаровского края</t>
  </si>
  <si>
    <t>КГБУЗ "Детская городская клиническая больница N 9"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</si>
  <si>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</si>
  <si>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</si>
  <si>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</si>
  <si>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</si>
  <si>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ФКУЗ "Медико-санитарная часть МВД Российской Федерации по Хабаровскому краю"</t>
  </si>
  <si>
    <t>Ванинская больница ФГБУЗ "ДВОМЦ Федерального медико-биологического агенства России"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</si>
  <si>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</si>
  <si>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</si>
  <si>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</si>
  <si>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</si>
  <si>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</si>
  <si>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</si>
  <si>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</si>
  <si>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</si>
  <si>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"Районная больница муниципального района имени Лазо" МЗ Хабаровского края</t>
  </si>
  <si>
    <t>КГБУЗ "Вяземская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</si>
  <si>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</si>
  <si>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</si>
  <si>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"Охотская центральная районная больница" МЗ Хабаровского края</t>
  </si>
  <si>
    <t>КГБУЗ "Аяно-Майская центральная районная больница" МЗ Хабаровского края</t>
  </si>
  <si>
    <t>ООО "ЭКО-центр"</t>
  </si>
  <si>
    <t>ООО "ЭКО-содействие"</t>
  </si>
  <si>
    <t>с 01.01.2017</t>
  </si>
  <si>
    <t>0310001</t>
  </si>
  <si>
    <t>0352001</t>
  </si>
  <si>
    <t>0353001</t>
  </si>
  <si>
    <t>0252001</t>
  </si>
  <si>
    <t>0351001</t>
  </si>
  <si>
    <t>4346001</t>
  </si>
  <si>
    <t>0351002</t>
  </si>
  <si>
    <t>0252002</t>
  </si>
  <si>
    <t>0352006</t>
  </si>
  <si>
    <t>2141002</t>
  </si>
  <si>
    <t>2148001</t>
  </si>
  <si>
    <t>2223001</t>
  </si>
  <si>
    <t>3141002</t>
  </si>
  <si>
    <t>3141003</t>
  </si>
  <si>
    <t>3141004</t>
  </si>
  <si>
    <t>3141007</t>
  </si>
  <si>
    <t>3151001</t>
  </si>
  <si>
    <t>4346004</t>
  </si>
  <si>
    <t>3241001</t>
  </si>
  <si>
    <t>2141010</t>
  </si>
  <si>
    <t>2144011</t>
  </si>
  <si>
    <t>2241009</t>
  </si>
  <si>
    <t>1340004</t>
  </si>
  <si>
    <t>1343005</t>
  </si>
  <si>
    <t>1340007</t>
  </si>
  <si>
    <t>1340010</t>
  </si>
  <si>
    <t>8156001</t>
  </si>
  <si>
    <t>6349008</t>
  </si>
  <si>
    <t>2241001</t>
  </si>
  <si>
    <t>1340011</t>
  </si>
  <si>
    <t>1343008</t>
  </si>
  <si>
    <t>1340013</t>
  </si>
  <si>
    <t>1343004</t>
  </si>
  <si>
    <t>1340014</t>
  </si>
  <si>
    <t>1340006</t>
  </si>
  <si>
    <t>1343001</t>
  </si>
  <si>
    <t>1343303</t>
  </si>
  <si>
    <t>1343002</t>
  </si>
  <si>
    <t>1343171</t>
  </si>
  <si>
    <t>1340003</t>
  </si>
  <si>
    <t>1340012</t>
  </si>
  <si>
    <t>1340001</t>
  </si>
  <si>
    <t>2106184</t>
  </si>
  <si>
    <t>2138206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</si>
  <si>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</si>
  <si>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</si>
  <si>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</si>
  <si>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</si>
  <si>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</si>
  <si>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</si>
  <si>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</si>
  <si>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</si>
  <si>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</si>
  <si>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1.2</t>
  </si>
  <si>
    <t>подуровень 1.3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</si>
  <si>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</si>
  <si>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</si>
  <si>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</si>
  <si>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</si>
  <si>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</si>
  <si>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</si>
  <si>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</si>
  <si>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</si>
  <si>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</si>
  <si>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</si>
  <si>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</si>
  <si>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</si>
  <si>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</si>
  <si>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</t>
  </si>
  <si>
    <t>1-3 этап</t>
  </si>
  <si>
    <t>5.2</t>
  </si>
  <si>
    <t>1-4 этап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</si>
  <si>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</si>
  <si>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</si>
  <si>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</si>
  <si>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</si>
  <si>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</si>
  <si>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</si>
  <si>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</si>
  <si>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</si>
  <si>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</si>
  <si>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</si>
  <si>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</si>
  <si>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</si>
  <si>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</si>
  <si>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</si>
  <si>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</si>
  <si>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</si>
  <si>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</si>
  <si>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</si>
  <si>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</si>
  <si>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</si>
  <si>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</si>
  <si>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</si>
  <si>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</si>
  <si>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</si>
  <si>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</si>
  <si>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</si>
  <si>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</si>
  <si>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</si>
  <si>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</si>
  <si>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</si>
  <si>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</si>
  <si>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</si>
  <si>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</si>
  <si>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</si>
  <si>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</si>
  <si>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</si>
  <si>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</si>
  <si>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</si>
  <si>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</si>
  <si>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</si>
  <si>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</si>
  <si>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</si>
  <si>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</si>
  <si>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</si>
  <si>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</si>
  <si>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</si>
  <si>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</si>
  <si>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</si>
  <si>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</si>
  <si>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</si>
  <si>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</si>
  <si>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</si>
  <si>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</si>
  <si>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</si>
  <si>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</si>
  <si>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</si>
  <si>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</si>
  <si>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</si>
  <si>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</si>
  <si>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</si>
  <si>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</si>
  <si>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</si>
  <si>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</si>
  <si>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</si>
  <si>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ЗНО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</si>
  <si>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</si>
  <si>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</si>
  <si>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</si>
  <si>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</si>
  <si>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</si>
  <si>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</si>
  <si>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</si>
  <si>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</si>
  <si>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</si>
  <si>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</si>
  <si>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</si>
  <si>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</si>
  <si>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</si>
  <si>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</si>
  <si>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</si>
  <si>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</si>
  <si>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</si>
  <si>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</si>
  <si>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</si>
  <si>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</si>
  <si>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</si>
  <si>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</si>
  <si>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</si>
  <si>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</si>
  <si>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</si>
  <si>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</si>
  <si>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</si>
  <si>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</si>
  <si>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</si>
  <si>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</si>
  <si>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</si>
  <si>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</si>
  <si>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</si>
  <si>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</si>
  <si>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</si>
  <si>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</si>
  <si>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</si>
  <si>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</si>
  <si>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</si>
  <si>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</si>
  <si>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</si>
  <si>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</si>
  <si>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</si>
  <si>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</si>
  <si>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</si>
  <si>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</si>
  <si>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</si>
  <si>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</si>
  <si>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</si>
  <si>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</si>
  <si>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</si>
  <si>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</si>
  <si>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</si>
  <si>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</si>
  <si>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</si>
  <si>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</si>
  <si>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</si>
  <si>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</si>
  <si>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</si>
  <si>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</si>
  <si>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</si>
  <si>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</si>
  <si>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</si>
  <si>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</si>
  <si>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</si>
  <si>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</si>
  <si>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</si>
  <si>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</si>
  <si>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</si>
  <si>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</si>
  <si>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</si>
  <si>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</si>
  <si>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</si>
  <si>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</si>
  <si>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</si>
  <si>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</si>
  <si>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</si>
  <si>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нейрореабилитация</t>
  </si>
  <si>
    <t>Медицинская кардиореабилитация</t>
  </si>
  <si>
    <t>Медицинская реабилитация после перенесенных травм и заболеваний опорно-двигательной системы</t>
  </si>
  <si>
    <t>Медицинская реабилитация детей, перенесших заболевания перинатального периода</t>
  </si>
  <si>
    <t>Медицинская реабилитация при других соматических заболеваниях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</si>
  <si>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</si>
  <si>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</si>
  <si>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</si>
  <si>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ИТОГО</t>
  </si>
  <si>
    <t xml:space="preserve"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в  условиях  стационара дневного прибывания в разрезе  клинико-статистических групп заболеваний  на 2017 год </t>
  </si>
  <si>
    <t>к Решению Комиссии по разработке ТП ОМС от 09.10.2017  № 8</t>
  </si>
  <si>
    <t>09.10.2017 №8</t>
  </si>
  <si>
    <t>Приложение № 4</t>
  </si>
  <si>
    <t>НУЗ "Дорожная клиническая больница на станции Хабаровск-1 ОАО "Российские железные дороги"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</si>
</sst>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57">
    <xf numFmtId="0" fontId="0" fillId="0" borderId="0"/>
    <xf numFmtId="0" fontId="3" fillId="0" borderId="0"/>
    <xf numFmtId="0" fontId="19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1" fillId="0" borderId="0"/>
    <xf numFmtId="0" fontId="22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1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</cellStyleXfs>
  <cellXfs count="127">
    <xf numFmtId="0" fontId="0" fillId="0" borderId="0" xfId="0"/>
    <xf numFmtId="0" fontId="2" fillId="0" borderId="0" xfId="0" applyFont="1" applyFill="1"/>
    <xf numFmtId="49" fontId="8" fillId="0" borderId="5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4" xfId="1" applyNumberFormat="1" applyFont="1" applyFill="1" applyBorder="1" applyAlignment="1">
      <alignment horizontal="center" vertical="center" wrapText="1"/>
    </xf>
    <xf numFmtId="1" fontId="7" fillId="0" borderId="4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 wrapText="1"/>
    </xf>
    <xf numFmtId="167" fontId="12" fillId="0" borderId="4" xfId="1" applyNumberFormat="1" applyFont="1" applyFill="1" applyBorder="1" applyAlignment="1">
      <alignment horizontal="center" vertical="center" wrapText="1"/>
    </xf>
    <xf numFmtId="167" fontId="7" fillId="0" borderId="4" xfId="1" applyNumberFormat="1" applyFont="1" applyFill="1" applyBorder="1" applyAlignment="1">
      <alignment horizontal="center" vertical="center" wrapText="1"/>
    </xf>
    <xf numFmtId="1" fontId="12" fillId="0" borderId="4" xfId="1" applyNumberFormat="1" applyFont="1" applyFill="1" applyBorder="1" applyAlignment="1">
      <alignment horizontal="center" vertical="center" wrapText="1"/>
    </xf>
    <xf numFmtId="167" fontId="8" fillId="0" borderId="3" xfId="1" applyNumberFormat="1" applyFont="1" applyFill="1" applyBorder="1" applyAlignment="1">
      <alignment horizontal="center" vertical="center" wrapText="1"/>
    </xf>
    <xf numFmtId="167" fontId="8" fillId="0" borderId="4" xfId="1" applyNumberFormat="1" applyFont="1" applyFill="1" applyBorder="1" applyAlignment="1">
      <alignment horizontal="center" vertical="center" wrapText="1"/>
    </xf>
    <xf numFmtId="166" fontId="5" fillId="0" borderId="6" xfId="1" applyNumberFormat="1" applyFont="1" applyFill="1" applyBorder="1" applyAlignment="1">
      <alignment vertical="center" wrapText="1"/>
    </xf>
    <xf numFmtId="4" fontId="5" fillId="0" borderId="6" xfId="1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166" fontId="5" fillId="0" borderId="3" xfId="1" applyNumberFormat="1" applyFont="1" applyFill="1" applyBorder="1" applyAlignment="1">
      <alignment horizontal="center" vertical="center" wrapText="1"/>
    </xf>
    <xf numFmtId="3" fontId="5" fillId="0" borderId="6" xfId="1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166" fontId="5" fillId="0" borderId="6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5" fillId="0" borderId="6" xfId="0" applyFont="1" applyFill="1" applyBorder="1" applyAlignment="1">
      <alignment horizontal="center" vertical="center" wrapText="1"/>
    </xf>
    <xf numFmtId="166" fontId="6" fillId="0" borderId="6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/>
    <xf numFmtId="2" fontId="5" fillId="0" borderId="3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166" fontId="6" fillId="0" borderId="3" xfId="1" applyNumberFormat="1" applyFont="1" applyFill="1" applyBorder="1" applyAlignment="1">
      <alignment horizontal="right" vertical="center" wrapText="1"/>
    </xf>
    <xf numFmtId="166" fontId="6" fillId="0" borderId="6" xfId="1" applyNumberFormat="1" applyFont="1" applyFill="1" applyBorder="1" applyAlignment="1">
      <alignment horizontal="right" vertical="center" wrapText="1"/>
    </xf>
    <xf numFmtId="166" fontId="7" fillId="0" borderId="5" xfId="1" applyNumberFormat="1" applyFont="1" applyFill="1" applyBorder="1" applyAlignment="1">
      <alignment horizontal="center" vertical="center" wrapText="1"/>
    </xf>
    <xf numFmtId="0" fontId="11" fillId="0" borderId="3" xfId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3" fontId="13" fillId="0" borderId="3" xfId="1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vertical="center" wrapText="1"/>
    </xf>
    <xf numFmtId="4" fontId="7" fillId="0" borderId="6" xfId="1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2" fontId="7" fillId="0" borderId="3" xfId="0" applyNumberFormat="1" applyFont="1" applyFill="1" applyBorder="1" applyAlignment="1">
      <alignment horizontal="center" vertical="center" wrapText="1"/>
    </xf>
    <xf numFmtId="2" fontId="7" fillId="0" borderId="6" xfId="0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166" fontId="17" fillId="0" borderId="3" xfId="0" applyNumberFormat="1" applyFont="1" applyFill="1" applyBorder="1" applyAlignment="1">
      <alignment horizontal="right"/>
    </xf>
    <xf numFmtId="166" fontId="11" fillId="0" borderId="6" xfId="1" applyNumberFormat="1" applyFont="1" applyFill="1" applyBorder="1" applyAlignment="1">
      <alignment horizontal="center" vertical="center" wrapText="1"/>
    </xf>
    <xf numFmtId="4" fontId="11" fillId="0" borderId="6" xfId="1" applyNumberFormat="1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/>
    <xf numFmtId="164" fontId="2" fillId="0" borderId="0" xfId="0" applyNumberFormat="1" applyFont="1" applyFill="1"/>
    <xf numFmtId="3" fontId="13" fillId="0" borderId="3" xfId="1" applyNumberFormat="1" applyFont="1" applyFill="1" applyBorder="1" applyAlignment="1">
      <alignment horizontal="right" vertical="center" wrapText="1"/>
    </xf>
    <xf numFmtId="166" fontId="13" fillId="0" borderId="3" xfId="1" applyNumberFormat="1" applyFont="1" applyFill="1" applyBorder="1" applyAlignment="1">
      <alignment horizontal="center" vertical="center" wrapText="1"/>
    </xf>
    <xf numFmtId="166" fontId="18" fillId="0" borderId="3" xfId="0" applyNumberFormat="1" applyFont="1" applyFill="1" applyBorder="1" applyAlignment="1">
      <alignment horizontal="right"/>
    </xf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6" xfId="0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18" fillId="0" borderId="0" xfId="0" applyFont="1" applyFill="1"/>
    <xf numFmtId="2" fontId="25" fillId="0" borderId="3" xfId="0" applyNumberFormat="1" applyFont="1" applyFill="1" applyBorder="1" applyAlignment="1">
      <alignment horizontal="center" vertical="center" wrapText="1"/>
    </xf>
    <xf numFmtId="2" fontId="25" fillId="0" borderId="6" xfId="0" applyNumberFormat="1" applyFont="1" applyFill="1" applyBorder="1" applyAlignment="1">
      <alignment horizontal="center" vertical="center" wrapText="1"/>
    </xf>
    <xf numFmtId="43" fontId="11" fillId="0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3" xfId="0" applyFont="1" applyFill="1" applyBorder="1" applyAlignment="1">
      <alignment horizontal="center" vertical="center" wrapText="1"/>
    </xf>
    <xf numFmtId="167" fontId="12" fillId="0" borderId="3" xfId="1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/>
    </xf>
    <xf numFmtId="0" fontId="18" fillId="0" borderId="3" xfId="0" applyFont="1" applyFill="1" applyBorder="1" applyAlignment="1">
      <alignment horizontal="center"/>
    </xf>
    <xf numFmtId="0" fontId="17" fillId="0" borderId="3" xfId="0" applyFont="1" applyFill="1" applyBorder="1" applyAlignment="1">
      <alignment horizontal="center"/>
    </xf>
    <xf numFmtId="49" fontId="14" fillId="0" borderId="3" xfId="0" applyNumberFormat="1" applyFont="1" applyFill="1" applyBorder="1" applyAlignment="1">
      <alignment horizontal="center"/>
    </xf>
    <xf numFmtId="3" fontId="7" fillId="0" borderId="6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/>
    <xf numFmtId="166" fontId="11" fillId="2" borderId="6" xfId="1" applyNumberFormat="1" applyFont="1" applyFill="1" applyBorder="1" applyAlignment="1">
      <alignment vertical="center" wrapText="1"/>
    </xf>
    <xf numFmtId="0" fontId="11" fillId="2" borderId="3" xfId="1" applyFont="1" applyFill="1" applyBorder="1" applyAlignment="1">
      <alignment horizontal="center" vertical="center" wrapText="1"/>
    </xf>
    <xf numFmtId="165" fontId="11" fillId="2" borderId="3" xfId="1" applyNumberFormat="1" applyFont="1" applyFill="1" applyBorder="1" applyAlignment="1">
      <alignment horizontal="center" vertical="center" wrapText="1"/>
    </xf>
    <xf numFmtId="165" fontId="11" fillId="2" borderId="10" xfId="1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/>
    </xf>
    <xf numFmtId="3" fontId="13" fillId="2" borderId="3" xfId="1" applyNumberFormat="1" applyFont="1" applyFill="1" applyBorder="1" applyAlignment="1">
      <alignment horizontal="center" vertical="center" wrapText="1"/>
    </xf>
    <xf numFmtId="166" fontId="13" fillId="2" borderId="3" xfId="1" applyNumberFormat="1" applyFont="1" applyFill="1" applyBorder="1" applyAlignment="1">
      <alignment horizontal="center" vertical="center" wrapText="1"/>
    </xf>
    <xf numFmtId="3" fontId="11" fillId="2" borderId="6" xfId="1" applyNumberFormat="1" applyFont="1" applyFill="1" applyBorder="1" applyAlignment="1">
      <alignment horizontal="center" vertical="center" wrapText="1"/>
    </xf>
    <xf numFmtId="3" fontId="5" fillId="2" borderId="6" xfId="1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2" fontId="11" fillId="2" borderId="3" xfId="0" applyNumberFormat="1" applyFont="1" applyFill="1" applyBorder="1" applyAlignment="1">
      <alignment horizontal="center" vertical="center" wrapText="1"/>
    </xf>
    <xf numFmtId="2" fontId="11" fillId="2" borderId="6" xfId="0" applyNumberFormat="1" applyFont="1" applyFill="1" applyBorder="1" applyAlignment="1">
      <alignment horizontal="center" vertical="center" wrapText="1"/>
    </xf>
    <xf numFmtId="166" fontId="4" fillId="2" borderId="3" xfId="1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2" fontId="5" fillId="2" borderId="3" xfId="0" applyNumberFormat="1" applyFont="1" applyFill="1" applyBorder="1" applyAlignment="1">
      <alignment horizontal="center" vertical="center" wrapText="1"/>
    </xf>
    <xf numFmtId="2" fontId="5" fillId="2" borderId="6" xfId="0" applyNumberFormat="1" applyFont="1" applyFill="1" applyBorder="1" applyAlignment="1">
      <alignment horizontal="center" vertical="center" wrapText="1"/>
    </xf>
    <xf numFmtId="166" fontId="11" fillId="2" borderId="6" xfId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66" fontId="11" fillId="2" borderId="6" xfId="1" applyNumberFormat="1" applyFont="1" applyFill="1" applyBorder="1" applyAlignment="1">
      <alignment horizontal="left" vertical="center" wrapText="1"/>
    </xf>
    <xf numFmtId="4" fontId="11" fillId="2" borderId="6" xfId="1" applyNumberFormat="1" applyFont="1" applyFill="1" applyBorder="1" applyAlignment="1">
      <alignment horizontal="center" vertical="center" wrapText="1"/>
    </xf>
    <xf numFmtId="0" fontId="11" fillId="2" borderId="6" xfId="1" applyFont="1" applyFill="1" applyBorder="1" applyAlignment="1">
      <alignment vertical="center" wrapText="1"/>
    </xf>
    <xf numFmtId="166" fontId="11" fillId="2" borderId="3" xfId="1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 wrapText="1"/>
    </xf>
    <xf numFmtId="0" fontId="22" fillId="0" borderId="1" xfId="0" applyFont="1" applyFill="1" applyBorder="1" applyAlignment="1">
      <alignment horizontal="center" wrapText="1"/>
    </xf>
    <xf numFmtId="14" fontId="2" fillId="2" borderId="3" xfId="0" applyNumberFormat="1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1" fontId="8" fillId="0" borderId="4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49" fontId="8" fillId="0" borderId="4" xfId="1" applyNumberFormat="1" applyFont="1" applyFill="1" applyBorder="1" applyAlignment="1">
      <alignment horizontal="center" vertical="center" wrapText="1"/>
    </xf>
    <xf numFmtId="49" fontId="8" fillId="0" borderId="6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166" fontId="7" fillId="0" borderId="4" xfId="1" applyNumberFormat="1" applyFont="1" applyFill="1" applyBorder="1" applyAlignment="1">
      <alignment horizontal="center" vertical="center" wrapText="1"/>
    </xf>
    <xf numFmtId="166" fontId="7" fillId="0" borderId="6" xfId="1" applyNumberFormat="1" applyFont="1" applyFill="1" applyBorder="1" applyAlignment="1">
      <alignment horizontal="center" vertical="center" wrapText="1"/>
    </xf>
    <xf numFmtId="3" fontId="7" fillId="0" borderId="4" xfId="1" applyNumberFormat="1" applyFont="1" applyFill="1" applyBorder="1" applyAlignment="1">
      <alignment horizontal="center" vertical="center" wrapText="1"/>
    </xf>
    <xf numFmtId="3" fontId="7" fillId="0" borderId="6" xfId="1" applyNumberFormat="1" applyFont="1" applyFill="1" applyBorder="1" applyAlignment="1">
      <alignment horizontal="center" vertical="center" wrapText="1"/>
    </xf>
    <xf numFmtId="3" fontId="5" fillId="0" borderId="6" xfId="0" applyNumberFormat="1" applyFont="1" applyFill="1" applyBorder="1" applyAlignment="1">
      <alignment horizontal="center" vertical="center" wrapText="1"/>
    </xf>
    <xf numFmtId="165" fontId="4" fillId="0" borderId="3" xfId="1" applyNumberFormat="1" applyFont="1" applyFill="1" applyBorder="1" applyAlignment="1">
      <alignment horizontal="center" vertical="center" wrapText="1"/>
    </xf>
    <xf numFmtId="165" fontId="4" fillId="0" borderId="2" xfId="1" applyNumberFormat="1" applyFont="1" applyFill="1" applyBorder="1" applyAlignment="1">
      <alignment horizontal="center" vertical="center" wrapText="1"/>
    </xf>
    <xf numFmtId="165" fontId="4" fillId="0" borderId="7" xfId="1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center" vertical="center" wrapText="1"/>
    </xf>
    <xf numFmtId="165" fontId="6" fillId="0" borderId="4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2" xfId="1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23" fillId="0" borderId="7" xfId="1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CZ175"/>
  <sheetViews>
    <sheetView tabSelected="1" zoomScale="85" zoomScaleNormal="85" zoomScaleSheetLayoutView="80" workbookViewId="0">
      <pane xSplit="13" ySplit="9" topLeftCell="X168" activePane="bottomRight" state="frozen"/>
      <selection pane="topRight" activeCell="N1" sqref="N1"/>
      <selection pane="bottomLeft" activeCell="A7" sqref="A7"/>
      <selection pane="bottomRight" activeCell="A170" sqref="A170:XFD177"/>
    </sheetView>
  </sheetViews>
  <sheetFormatPr defaultRowHeight="15" x14ac:dyDescent="0.25"/>
  <cols>
    <col min="1" max="1" width="6.140625" style="1" customWidth="1"/>
    <col min="2" max="2" width="8" style="1" customWidth="1"/>
    <col min="3" max="3" width="35.85546875" style="1" customWidth="1"/>
    <col min="4" max="5" width="8.42578125" style="1" customWidth="1"/>
    <col min="6" max="6" width="8.85546875" style="1" customWidth="1"/>
    <col min="7" max="7" width="9.28515625" style="1" customWidth="1"/>
    <col min="8" max="9" width="9" style="1" customWidth="1"/>
    <col min="10" max="13" width="5.85546875" style="1" hidden="1" customWidth="1"/>
    <col min="14" max="14" width="12.28515625" style="1" hidden="1" customWidth="1"/>
    <col min="15" max="15" width="14.7109375" style="1" hidden="1" customWidth="1"/>
    <col min="16" max="16" width="12.28515625" style="1" hidden="1" customWidth="1"/>
    <col min="17" max="17" width="13.28515625" style="1" hidden="1" customWidth="1"/>
    <col min="18" max="18" width="10.140625" style="49" hidden="1" customWidth="1"/>
    <col min="19" max="19" width="13.42578125" style="49" hidden="1" customWidth="1"/>
    <col min="20" max="20" width="10.85546875" style="1" hidden="1" customWidth="1"/>
    <col min="21" max="21" width="14.5703125" style="1" hidden="1" customWidth="1"/>
    <col min="22" max="23" width="11.42578125" style="1" hidden="1" customWidth="1"/>
    <col min="24" max="25" width="12.7109375" style="1" customWidth="1"/>
    <col min="26" max="27" width="14" style="1" customWidth="1"/>
    <col min="28" max="28" width="9.28515625" style="1" hidden="1" customWidth="1"/>
    <col min="29" max="29" width="14.7109375" style="1" hidden="1" customWidth="1"/>
    <col min="30" max="30" width="13.5703125" style="49" hidden="1" customWidth="1"/>
    <col min="31" max="31" width="13.7109375" style="49" hidden="1" customWidth="1"/>
    <col min="32" max="33" width="12.85546875" style="1" hidden="1" customWidth="1"/>
    <col min="34" max="35" width="13" style="1" hidden="1" customWidth="1"/>
    <col min="36" max="41" width="12.5703125" style="1" hidden="1" customWidth="1"/>
    <col min="42" max="42" width="9.5703125" style="1" hidden="1" customWidth="1"/>
    <col min="43" max="43" width="12.5703125" style="1" hidden="1" customWidth="1"/>
    <col min="44" max="45" width="13.5703125" style="1" hidden="1" customWidth="1"/>
    <col min="46" max="47" width="13.42578125" style="1" hidden="1" customWidth="1"/>
    <col min="48" max="48" width="10.5703125" style="1" hidden="1" customWidth="1"/>
    <col min="49" max="49" width="13.7109375" style="1" hidden="1" customWidth="1"/>
    <col min="50" max="50" width="12.85546875" style="50" hidden="1" customWidth="1"/>
    <col min="51" max="51" width="12.85546875" style="1" hidden="1" customWidth="1"/>
    <col min="52" max="55" width="12.28515625" style="1" hidden="1" customWidth="1"/>
    <col min="56" max="57" width="13" style="1" hidden="1" customWidth="1"/>
    <col min="58" max="58" width="10.85546875" style="1" hidden="1" customWidth="1"/>
    <col min="59" max="59" width="13.42578125" style="1" hidden="1" customWidth="1"/>
    <col min="60" max="61" width="13" style="1" hidden="1" customWidth="1"/>
    <col min="62" max="63" width="12.28515625" style="1" hidden="1" customWidth="1"/>
    <col min="64" max="65" width="14" style="1" hidden="1" customWidth="1"/>
    <col min="66" max="67" width="13.7109375" style="1" hidden="1" customWidth="1"/>
    <col min="68" max="68" width="10.5703125" style="1" hidden="1" customWidth="1"/>
    <col min="69" max="69" width="12.28515625" style="1" hidden="1" customWidth="1"/>
    <col min="70" max="71" width="12.5703125" style="1" hidden="1" customWidth="1"/>
    <col min="72" max="72" width="10" style="1" hidden="1" customWidth="1"/>
    <col min="73" max="73" width="15.7109375" style="1" hidden="1" customWidth="1"/>
    <col min="74" max="76" width="12.140625" style="1" hidden="1" customWidth="1"/>
    <col min="77" max="78" width="14" style="1" hidden="1" customWidth="1"/>
    <col min="79" max="80" width="12" style="1" hidden="1" customWidth="1"/>
    <col min="81" max="84" width="12.85546875" style="1" hidden="1" customWidth="1"/>
    <col min="85" max="86" width="13.28515625" style="1" hidden="1" customWidth="1"/>
    <col min="87" max="88" width="13.42578125" style="1" hidden="1" customWidth="1"/>
    <col min="89" max="90" width="12.85546875" style="1" hidden="1" customWidth="1"/>
    <col min="91" max="91" width="12" style="1" hidden="1" customWidth="1"/>
    <col min="92" max="92" width="17" style="1" hidden="1" customWidth="1"/>
    <col min="93" max="94" width="12.28515625" style="1" hidden="1" customWidth="1"/>
    <col min="95" max="95" width="12.7109375" style="1" hidden="1" customWidth="1"/>
    <col min="96" max="96" width="14" style="1" hidden="1" customWidth="1"/>
    <col min="97" max="97" width="11.140625" style="1" hidden="1" customWidth="1"/>
    <col min="98" max="98" width="12.5703125" style="1" hidden="1" customWidth="1"/>
    <col min="99" max="99" width="8.5703125" style="1" hidden="1" customWidth="1"/>
    <col min="100" max="100" width="12.5703125" style="1" hidden="1" customWidth="1"/>
    <col min="101" max="101" width="8.28515625" style="1" hidden="1" customWidth="1"/>
    <col min="102" max="102" width="12.5703125" style="1" hidden="1" customWidth="1"/>
    <col min="103" max="103" width="10.28515625" style="1" hidden="1" customWidth="1"/>
    <col min="104" max="104" width="16.7109375" style="1" hidden="1" customWidth="1"/>
    <col min="105" max="106" width="0" style="1" hidden="1" customWidth="1"/>
    <col min="107" max="16384" width="9.140625" style="1"/>
  </cols>
  <sheetData>
    <row r="1" spans="1:104" ht="15" customHeight="1" x14ac:dyDescent="0.25">
      <c r="Z1" s="93" t="s">
        <v>280</v>
      </c>
      <c r="AA1" s="93"/>
      <c r="AB1" s="61"/>
      <c r="AC1" s="61"/>
      <c r="AD1" s="61"/>
      <c r="AE1" s="61"/>
      <c r="AF1" s="61"/>
      <c r="AG1" s="61"/>
      <c r="AH1" s="61"/>
      <c r="AI1" s="61"/>
      <c r="AJ1" s="61"/>
      <c r="AK1" s="61"/>
      <c r="AL1" s="61"/>
      <c r="AM1" s="61"/>
      <c r="AN1" s="61"/>
      <c r="AO1" s="61"/>
      <c r="AP1" s="61"/>
      <c r="AQ1" s="61"/>
      <c r="AR1" s="61"/>
      <c r="AS1" s="61"/>
      <c r="AT1" s="61"/>
      <c r="AU1" s="61"/>
      <c r="AV1" s="61"/>
      <c r="AW1" s="61"/>
      <c r="AX1" s="61"/>
      <c r="AY1" s="61"/>
      <c r="AZ1" s="61"/>
      <c r="BA1" s="61"/>
      <c r="BB1" s="61"/>
      <c r="BC1" s="61"/>
      <c r="BD1" s="61"/>
      <c r="BE1" s="61"/>
      <c r="BF1" s="61"/>
      <c r="BG1" s="61"/>
      <c r="BH1" s="61"/>
      <c r="BI1" s="61"/>
      <c r="BJ1" s="61"/>
      <c r="BK1" s="61"/>
      <c r="BL1" s="61"/>
      <c r="BM1" s="61"/>
      <c r="BN1" s="61"/>
      <c r="BO1" s="61"/>
      <c r="BP1" s="61"/>
      <c r="BQ1" s="61"/>
      <c r="BR1" s="61"/>
      <c r="BS1" s="61"/>
      <c r="BT1" s="61"/>
      <c r="BU1" s="61"/>
      <c r="BV1" s="61"/>
      <c r="BW1" s="61"/>
      <c r="BX1" s="61"/>
      <c r="BY1" s="61"/>
      <c r="BZ1" s="61"/>
      <c r="CA1" s="61"/>
      <c r="CB1" s="61"/>
      <c r="CC1" s="61"/>
      <c r="CD1" s="61"/>
      <c r="CE1" s="61"/>
      <c r="CF1" s="61"/>
      <c r="CG1" s="61"/>
      <c r="CH1" s="61"/>
      <c r="CI1" s="61"/>
      <c r="CJ1" s="61"/>
      <c r="CK1" s="61"/>
      <c r="CL1" s="61"/>
      <c r="CM1" s="61"/>
      <c r="CN1" s="61"/>
      <c r="CO1" s="61"/>
      <c r="CP1" s="61"/>
      <c r="CQ1" s="61"/>
      <c r="CR1" s="61"/>
      <c r="CS1" s="61"/>
      <c r="CT1" s="61"/>
      <c r="CU1" s="61"/>
      <c r="CV1" s="61"/>
      <c r="CW1" s="61"/>
      <c r="CX1" s="61"/>
      <c r="CY1" s="61"/>
      <c r="CZ1" s="61"/>
    </row>
    <row r="2" spans="1:104" ht="54.75" customHeight="1" x14ac:dyDescent="0.25">
      <c r="Z2" s="93" t="s">
        <v>278</v>
      </c>
      <c r="AA2" s="93"/>
      <c r="AB2" s="61"/>
      <c r="AC2" s="61"/>
      <c r="AD2" s="61"/>
      <c r="AE2" s="61"/>
      <c r="AF2" s="61"/>
      <c r="AG2" s="61"/>
      <c r="AH2" s="61"/>
      <c r="AI2" s="61"/>
      <c r="AJ2" s="61"/>
      <c r="AK2" s="61"/>
      <c r="AL2" s="61"/>
      <c r="AM2" s="61"/>
      <c r="AN2" s="61"/>
      <c r="AO2" s="61"/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  <c r="BM2" s="61"/>
      <c r="BN2" s="61"/>
      <c r="BO2" s="61"/>
      <c r="BP2" s="61"/>
      <c r="BQ2" s="61"/>
      <c r="BR2" s="61"/>
      <c r="BS2" s="61"/>
      <c r="BT2" s="61"/>
      <c r="BU2" s="61"/>
      <c r="BV2" s="61"/>
      <c r="BW2" s="61"/>
      <c r="BX2" s="61"/>
      <c r="BY2" s="61"/>
      <c r="BZ2" s="61"/>
      <c r="CA2" s="61"/>
      <c r="CB2" s="61"/>
      <c r="CC2" s="61"/>
      <c r="CD2" s="61"/>
      <c r="CE2" s="61"/>
      <c r="CF2" s="61"/>
      <c r="CG2" s="61"/>
      <c r="CH2" s="61"/>
      <c r="CI2" s="61"/>
      <c r="CJ2" s="61"/>
      <c r="CK2" s="61"/>
      <c r="CL2" s="61"/>
      <c r="CM2" s="61"/>
      <c r="CN2" s="61"/>
      <c r="CO2" s="61"/>
      <c r="CP2" s="61"/>
      <c r="CQ2" s="61"/>
      <c r="CR2" s="61"/>
      <c r="CS2" s="61"/>
      <c r="CT2" s="61"/>
      <c r="CU2" s="61"/>
      <c r="CV2" s="61"/>
      <c r="CW2" s="61"/>
      <c r="CX2" s="61"/>
      <c r="CY2" s="61"/>
      <c r="CZ2" s="61"/>
    </row>
    <row r="4" spans="1:104" ht="33.75" customHeight="1" x14ac:dyDescent="0.25">
      <c r="A4" s="94" t="s">
        <v>277</v>
      </c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  <c r="BK4" s="62"/>
      <c r="BL4" s="62"/>
      <c r="BM4" s="62"/>
      <c r="BN4" s="62"/>
      <c r="BO4" s="62"/>
      <c r="BP4" s="62"/>
      <c r="BQ4" s="62"/>
      <c r="BR4" s="62"/>
      <c r="BS4" s="62"/>
      <c r="BT4" s="62"/>
      <c r="BU4" s="62"/>
      <c r="BV4" s="62"/>
      <c r="BW4" s="62"/>
      <c r="BX4" s="62"/>
      <c r="BY4" s="62"/>
      <c r="BZ4" s="62"/>
      <c r="CA4" s="62"/>
      <c r="CB4" s="62"/>
      <c r="CC4" s="62"/>
      <c r="CD4" s="62"/>
      <c r="CE4" s="62"/>
      <c r="CF4" s="62"/>
      <c r="CG4" s="62"/>
      <c r="CH4" s="62"/>
      <c r="CI4" s="62"/>
      <c r="CJ4" s="62"/>
      <c r="CK4" s="62"/>
      <c r="CL4" s="62"/>
      <c r="CM4" s="62"/>
      <c r="CN4" s="62"/>
      <c r="CO4" s="62"/>
      <c r="CP4" s="62"/>
      <c r="CQ4" s="62"/>
      <c r="CR4" s="62"/>
      <c r="CS4" s="62"/>
      <c r="CT4" s="62"/>
      <c r="CU4" s="62"/>
      <c r="CV4" s="62"/>
      <c r="CW4" s="62"/>
      <c r="CX4" s="62"/>
      <c r="CY4" s="62"/>
      <c r="CZ4" s="62"/>
    </row>
    <row r="5" spans="1:104" ht="94.5" customHeight="1" x14ac:dyDescent="0.25">
      <c r="A5" s="119" t="s">
        <v>0</v>
      </c>
      <c r="B5" s="119" t="s">
        <v>1</v>
      </c>
      <c r="C5" s="122" t="s">
        <v>2</v>
      </c>
      <c r="D5" s="123" t="s">
        <v>3</v>
      </c>
      <c r="E5" s="123" t="s">
        <v>4</v>
      </c>
      <c r="F5" s="110" t="s">
        <v>5</v>
      </c>
      <c r="G5" s="110" t="s">
        <v>6</v>
      </c>
      <c r="H5" s="110" t="s">
        <v>7</v>
      </c>
      <c r="I5" s="111" t="s">
        <v>8</v>
      </c>
      <c r="J5" s="114" t="s">
        <v>9</v>
      </c>
      <c r="K5" s="115"/>
      <c r="L5" s="115"/>
      <c r="M5" s="116"/>
      <c r="N5" s="105" t="s">
        <v>10</v>
      </c>
      <c r="O5" s="106"/>
      <c r="P5" s="105" t="s">
        <v>11</v>
      </c>
      <c r="Q5" s="106"/>
      <c r="R5" s="126" t="s">
        <v>12</v>
      </c>
      <c r="S5" s="126"/>
      <c r="T5" s="105" t="s">
        <v>13</v>
      </c>
      <c r="U5" s="106"/>
      <c r="V5" s="105" t="s">
        <v>14</v>
      </c>
      <c r="W5" s="106"/>
      <c r="X5" s="105" t="s">
        <v>281</v>
      </c>
      <c r="Y5" s="106"/>
      <c r="Z5" s="107" t="s">
        <v>15</v>
      </c>
      <c r="AA5" s="109"/>
      <c r="AB5" s="105" t="s">
        <v>16</v>
      </c>
      <c r="AC5" s="106"/>
      <c r="AD5" s="97" t="s">
        <v>17</v>
      </c>
      <c r="AE5" s="98"/>
      <c r="AF5" s="105" t="s">
        <v>18</v>
      </c>
      <c r="AG5" s="106"/>
      <c r="AH5" s="105" t="s">
        <v>19</v>
      </c>
      <c r="AI5" s="106"/>
      <c r="AJ5" s="105" t="s">
        <v>20</v>
      </c>
      <c r="AK5" s="106"/>
      <c r="AL5" s="105" t="s">
        <v>21</v>
      </c>
      <c r="AM5" s="106"/>
      <c r="AN5" s="105" t="s">
        <v>22</v>
      </c>
      <c r="AO5" s="106"/>
      <c r="AP5" s="105" t="s">
        <v>23</v>
      </c>
      <c r="AQ5" s="106"/>
      <c r="AR5" s="105" t="s">
        <v>24</v>
      </c>
      <c r="AS5" s="106"/>
      <c r="AT5" s="105" t="s">
        <v>25</v>
      </c>
      <c r="AU5" s="106"/>
      <c r="AV5" s="105" t="s">
        <v>26</v>
      </c>
      <c r="AW5" s="106"/>
      <c r="AX5" s="105" t="s">
        <v>27</v>
      </c>
      <c r="AY5" s="106"/>
      <c r="AZ5" s="105" t="s">
        <v>28</v>
      </c>
      <c r="BA5" s="106"/>
      <c r="BB5" s="105" t="s">
        <v>29</v>
      </c>
      <c r="BC5" s="106"/>
      <c r="BD5" s="105" t="s">
        <v>30</v>
      </c>
      <c r="BE5" s="106"/>
      <c r="BF5" s="105" t="s">
        <v>31</v>
      </c>
      <c r="BG5" s="106"/>
      <c r="BH5" s="105" t="s">
        <v>32</v>
      </c>
      <c r="BI5" s="106"/>
      <c r="BJ5" s="105" t="s">
        <v>33</v>
      </c>
      <c r="BK5" s="106"/>
      <c r="BL5" s="105" t="s">
        <v>34</v>
      </c>
      <c r="BM5" s="106"/>
      <c r="BN5" s="97" t="s">
        <v>35</v>
      </c>
      <c r="BO5" s="98"/>
      <c r="BP5" s="105" t="s">
        <v>36</v>
      </c>
      <c r="BQ5" s="106"/>
      <c r="BR5" s="105" t="s">
        <v>37</v>
      </c>
      <c r="BS5" s="106"/>
      <c r="BT5" s="105" t="s">
        <v>38</v>
      </c>
      <c r="BU5" s="106"/>
      <c r="BV5" s="105" t="s">
        <v>39</v>
      </c>
      <c r="BW5" s="106"/>
      <c r="BX5" s="33"/>
      <c r="BY5" s="105" t="s">
        <v>40</v>
      </c>
      <c r="BZ5" s="106"/>
      <c r="CA5" s="105" t="s">
        <v>41</v>
      </c>
      <c r="CB5" s="106"/>
      <c r="CC5" s="105" t="s">
        <v>42</v>
      </c>
      <c r="CD5" s="106"/>
      <c r="CE5" s="105" t="s">
        <v>43</v>
      </c>
      <c r="CF5" s="106"/>
      <c r="CG5" s="105" t="s">
        <v>44</v>
      </c>
      <c r="CH5" s="106"/>
      <c r="CI5" s="105" t="s">
        <v>45</v>
      </c>
      <c r="CJ5" s="106"/>
      <c r="CK5" s="105" t="s">
        <v>46</v>
      </c>
      <c r="CL5" s="106"/>
      <c r="CM5" s="105" t="s">
        <v>47</v>
      </c>
      <c r="CN5" s="106"/>
      <c r="CO5" s="105" t="s">
        <v>48</v>
      </c>
      <c r="CP5" s="106"/>
      <c r="CQ5" s="105" t="s">
        <v>49</v>
      </c>
      <c r="CR5" s="106"/>
      <c r="CS5" s="105" t="s">
        <v>50</v>
      </c>
      <c r="CT5" s="106"/>
      <c r="CU5" s="107" t="s">
        <v>51</v>
      </c>
      <c r="CV5" s="108"/>
      <c r="CW5" s="107" t="s">
        <v>52</v>
      </c>
      <c r="CX5" s="108"/>
      <c r="CY5" s="101"/>
      <c r="CZ5" s="101"/>
    </row>
    <row r="6" spans="1:104" ht="21" customHeight="1" x14ac:dyDescent="0.25">
      <c r="A6" s="120"/>
      <c r="B6" s="120"/>
      <c r="C6" s="122"/>
      <c r="D6" s="124"/>
      <c r="E6" s="124"/>
      <c r="F6" s="110"/>
      <c r="G6" s="110"/>
      <c r="H6" s="110"/>
      <c r="I6" s="112"/>
      <c r="J6" s="102" t="s">
        <v>53</v>
      </c>
      <c r="K6" s="103"/>
      <c r="L6" s="103"/>
      <c r="M6" s="104"/>
      <c r="N6" s="99" t="s">
        <v>54</v>
      </c>
      <c r="O6" s="100"/>
      <c r="P6" s="99" t="s">
        <v>55</v>
      </c>
      <c r="Q6" s="100"/>
      <c r="R6" s="99" t="s">
        <v>56</v>
      </c>
      <c r="S6" s="100"/>
      <c r="T6" s="99" t="s">
        <v>57</v>
      </c>
      <c r="U6" s="100"/>
      <c r="V6" s="99" t="s">
        <v>58</v>
      </c>
      <c r="W6" s="100"/>
      <c r="X6" s="99" t="s">
        <v>59</v>
      </c>
      <c r="Y6" s="100"/>
      <c r="Z6" s="99" t="s">
        <v>60</v>
      </c>
      <c r="AA6" s="100"/>
      <c r="AB6" s="99" t="s">
        <v>61</v>
      </c>
      <c r="AC6" s="100"/>
      <c r="AD6" s="99" t="s">
        <v>62</v>
      </c>
      <c r="AE6" s="100"/>
      <c r="AF6" s="99" t="s">
        <v>63</v>
      </c>
      <c r="AG6" s="100"/>
      <c r="AH6" s="99" t="s">
        <v>64</v>
      </c>
      <c r="AI6" s="100"/>
      <c r="AJ6" s="99" t="s">
        <v>65</v>
      </c>
      <c r="AK6" s="100"/>
      <c r="AL6" s="99" t="s">
        <v>66</v>
      </c>
      <c r="AM6" s="100"/>
      <c r="AN6" s="99" t="s">
        <v>67</v>
      </c>
      <c r="AO6" s="100"/>
      <c r="AP6" s="99" t="s">
        <v>68</v>
      </c>
      <c r="AQ6" s="100"/>
      <c r="AR6" s="99" t="s">
        <v>69</v>
      </c>
      <c r="AS6" s="100"/>
      <c r="AT6" s="99" t="s">
        <v>70</v>
      </c>
      <c r="AU6" s="100"/>
      <c r="AV6" s="99" t="s">
        <v>71</v>
      </c>
      <c r="AW6" s="100"/>
      <c r="AX6" s="99" t="s">
        <v>72</v>
      </c>
      <c r="AY6" s="100"/>
      <c r="AZ6" s="99" t="s">
        <v>73</v>
      </c>
      <c r="BA6" s="100"/>
      <c r="BB6" s="99" t="s">
        <v>74</v>
      </c>
      <c r="BC6" s="100"/>
      <c r="BD6" s="99" t="s">
        <v>75</v>
      </c>
      <c r="BE6" s="100"/>
      <c r="BF6" s="99" t="s">
        <v>76</v>
      </c>
      <c r="BG6" s="100"/>
      <c r="BH6" s="99" t="s">
        <v>77</v>
      </c>
      <c r="BI6" s="100"/>
      <c r="BJ6" s="99" t="s">
        <v>78</v>
      </c>
      <c r="BK6" s="100"/>
      <c r="BL6" s="99" t="s">
        <v>79</v>
      </c>
      <c r="BM6" s="100"/>
      <c r="BN6" s="99" t="s">
        <v>80</v>
      </c>
      <c r="BO6" s="100"/>
      <c r="BP6" s="99" t="s">
        <v>81</v>
      </c>
      <c r="BQ6" s="100"/>
      <c r="BR6" s="99" t="s">
        <v>82</v>
      </c>
      <c r="BS6" s="100"/>
      <c r="BT6" s="99" t="s">
        <v>83</v>
      </c>
      <c r="BU6" s="100"/>
      <c r="BV6" s="99" t="s">
        <v>84</v>
      </c>
      <c r="BW6" s="100"/>
      <c r="BX6" s="2"/>
      <c r="BY6" s="99" t="s">
        <v>85</v>
      </c>
      <c r="BZ6" s="100"/>
      <c r="CA6" s="99" t="s">
        <v>86</v>
      </c>
      <c r="CB6" s="100"/>
      <c r="CC6" s="99" t="s">
        <v>87</v>
      </c>
      <c r="CD6" s="100"/>
      <c r="CE6" s="99" t="s">
        <v>88</v>
      </c>
      <c r="CF6" s="100"/>
      <c r="CG6" s="99" t="s">
        <v>89</v>
      </c>
      <c r="CH6" s="100"/>
      <c r="CI6" s="99" t="s">
        <v>90</v>
      </c>
      <c r="CJ6" s="100"/>
      <c r="CK6" s="99" t="s">
        <v>91</v>
      </c>
      <c r="CL6" s="100"/>
      <c r="CM6" s="99" t="s">
        <v>92</v>
      </c>
      <c r="CN6" s="100"/>
      <c r="CO6" s="99" t="s">
        <v>93</v>
      </c>
      <c r="CP6" s="100"/>
      <c r="CQ6" s="99" t="s">
        <v>94</v>
      </c>
      <c r="CR6" s="100"/>
      <c r="CS6" s="99" t="s">
        <v>95</v>
      </c>
      <c r="CT6" s="100"/>
      <c r="CU6" s="99" t="s">
        <v>96</v>
      </c>
      <c r="CV6" s="100"/>
      <c r="CW6" s="99" t="s">
        <v>97</v>
      </c>
      <c r="CX6" s="100"/>
      <c r="CY6" s="3"/>
      <c r="CZ6" s="3"/>
    </row>
    <row r="7" spans="1:104" ht="23.25" customHeight="1" x14ac:dyDescent="0.25">
      <c r="A7" s="120"/>
      <c r="B7" s="120"/>
      <c r="C7" s="122"/>
      <c r="D7" s="124"/>
      <c r="E7" s="124"/>
      <c r="F7" s="110"/>
      <c r="G7" s="110"/>
      <c r="H7" s="110"/>
      <c r="I7" s="112"/>
      <c r="J7" s="117" t="s">
        <v>98</v>
      </c>
      <c r="K7" s="117" t="s">
        <v>99</v>
      </c>
      <c r="L7" s="117" t="s">
        <v>100</v>
      </c>
      <c r="M7" s="117" t="s">
        <v>101</v>
      </c>
      <c r="N7" s="97" t="s">
        <v>102</v>
      </c>
      <c r="O7" s="98"/>
      <c r="P7" s="97" t="s">
        <v>102</v>
      </c>
      <c r="Q7" s="98"/>
      <c r="R7" s="97" t="s">
        <v>102</v>
      </c>
      <c r="S7" s="98"/>
      <c r="T7" s="97" t="s">
        <v>102</v>
      </c>
      <c r="U7" s="98"/>
      <c r="V7" s="97" t="s">
        <v>103</v>
      </c>
      <c r="W7" s="98"/>
      <c r="X7" s="97" t="s">
        <v>103</v>
      </c>
      <c r="Y7" s="98"/>
      <c r="Z7" s="97" t="s">
        <v>104</v>
      </c>
      <c r="AA7" s="98"/>
      <c r="AB7" s="97" t="s">
        <v>104</v>
      </c>
      <c r="AC7" s="98"/>
      <c r="AD7" s="97" t="s">
        <v>105</v>
      </c>
      <c r="AE7" s="98"/>
      <c r="AF7" s="97" t="s">
        <v>105</v>
      </c>
      <c r="AG7" s="98"/>
      <c r="AH7" s="97" t="s">
        <v>105</v>
      </c>
      <c r="AI7" s="98"/>
      <c r="AJ7" s="97" t="s">
        <v>105</v>
      </c>
      <c r="AK7" s="98"/>
      <c r="AL7" s="97" t="s">
        <v>105</v>
      </c>
      <c r="AM7" s="98"/>
      <c r="AN7" s="97" t="s">
        <v>105</v>
      </c>
      <c r="AO7" s="98"/>
      <c r="AP7" s="97" t="s">
        <v>105</v>
      </c>
      <c r="AQ7" s="98"/>
      <c r="AR7" s="97" t="s">
        <v>105</v>
      </c>
      <c r="AS7" s="98"/>
      <c r="AT7" s="97" t="s">
        <v>105</v>
      </c>
      <c r="AU7" s="98"/>
      <c r="AV7" s="97" t="s">
        <v>105</v>
      </c>
      <c r="AW7" s="98"/>
      <c r="AX7" s="97" t="s">
        <v>105</v>
      </c>
      <c r="AY7" s="98"/>
      <c r="AZ7" s="97" t="s">
        <v>106</v>
      </c>
      <c r="BA7" s="98"/>
      <c r="BB7" s="97" t="s">
        <v>106</v>
      </c>
      <c r="BC7" s="98"/>
      <c r="BD7" s="97" t="s">
        <v>107</v>
      </c>
      <c r="BE7" s="98"/>
      <c r="BF7" s="97" t="s">
        <v>107</v>
      </c>
      <c r="BG7" s="98"/>
      <c r="BH7" s="97" t="s">
        <v>107</v>
      </c>
      <c r="BI7" s="98"/>
      <c r="BJ7" s="97" t="s">
        <v>107</v>
      </c>
      <c r="BK7" s="98"/>
      <c r="BL7" s="97" t="s">
        <v>108</v>
      </c>
      <c r="BM7" s="98"/>
      <c r="BN7" s="97" t="s">
        <v>108</v>
      </c>
      <c r="BO7" s="98"/>
      <c r="BP7" s="97" t="s">
        <v>108</v>
      </c>
      <c r="BQ7" s="98"/>
      <c r="BR7" s="97" t="s">
        <v>108</v>
      </c>
      <c r="BS7" s="98"/>
      <c r="BT7" s="97" t="s">
        <v>108</v>
      </c>
      <c r="BU7" s="98"/>
      <c r="BV7" s="97" t="s">
        <v>109</v>
      </c>
      <c r="BW7" s="98"/>
      <c r="BX7" s="4"/>
      <c r="BY7" s="97" t="s">
        <v>109</v>
      </c>
      <c r="BZ7" s="98"/>
      <c r="CA7" s="97" t="s">
        <v>109</v>
      </c>
      <c r="CB7" s="98"/>
      <c r="CC7" s="97" t="s">
        <v>109</v>
      </c>
      <c r="CD7" s="98"/>
      <c r="CE7" s="97" t="s">
        <v>109</v>
      </c>
      <c r="CF7" s="98"/>
      <c r="CG7" s="97" t="s">
        <v>109</v>
      </c>
      <c r="CH7" s="98"/>
      <c r="CI7" s="97" t="s">
        <v>109</v>
      </c>
      <c r="CJ7" s="98"/>
      <c r="CK7" s="97" t="s">
        <v>109</v>
      </c>
      <c r="CL7" s="98"/>
      <c r="CM7" s="97" t="s">
        <v>110</v>
      </c>
      <c r="CN7" s="98"/>
      <c r="CO7" s="97" t="s">
        <v>110</v>
      </c>
      <c r="CP7" s="98"/>
      <c r="CQ7" s="97" t="s">
        <v>110</v>
      </c>
      <c r="CR7" s="98"/>
      <c r="CS7" s="97" t="s">
        <v>110</v>
      </c>
      <c r="CT7" s="98"/>
      <c r="CU7" s="97" t="s">
        <v>108</v>
      </c>
      <c r="CV7" s="98"/>
      <c r="CW7" s="97" t="s">
        <v>108</v>
      </c>
      <c r="CX7" s="98"/>
      <c r="CY7" s="3"/>
      <c r="CZ7" s="3"/>
    </row>
    <row r="8" spans="1:104" ht="48.75" customHeight="1" x14ac:dyDescent="0.25">
      <c r="A8" s="121"/>
      <c r="B8" s="121"/>
      <c r="C8" s="122"/>
      <c r="D8" s="125"/>
      <c r="E8" s="125"/>
      <c r="F8" s="110"/>
      <c r="G8" s="110"/>
      <c r="H8" s="110"/>
      <c r="I8" s="113"/>
      <c r="J8" s="118"/>
      <c r="K8" s="118"/>
      <c r="L8" s="118"/>
      <c r="M8" s="118"/>
      <c r="N8" s="5" t="s">
        <v>111</v>
      </c>
      <c r="O8" s="5" t="s">
        <v>112</v>
      </c>
      <c r="P8" s="5" t="s">
        <v>111</v>
      </c>
      <c r="Q8" s="5" t="s">
        <v>112</v>
      </c>
      <c r="R8" s="5" t="s">
        <v>111</v>
      </c>
      <c r="S8" s="5" t="s">
        <v>112</v>
      </c>
      <c r="T8" s="5" t="s">
        <v>111</v>
      </c>
      <c r="U8" s="5" t="s">
        <v>112</v>
      </c>
      <c r="V8" s="5" t="s">
        <v>111</v>
      </c>
      <c r="W8" s="5" t="s">
        <v>112</v>
      </c>
      <c r="X8" s="5" t="s">
        <v>111</v>
      </c>
      <c r="Y8" s="5" t="s">
        <v>112</v>
      </c>
      <c r="Z8" s="6" t="s">
        <v>113</v>
      </c>
      <c r="AA8" s="7" t="s">
        <v>112</v>
      </c>
      <c r="AB8" s="5" t="s">
        <v>111</v>
      </c>
      <c r="AC8" s="5" t="s">
        <v>112</v>
      </c>
      <c r="AD8" s="5" t="s">
        <v>111</v>
      </c>
      <c r="AE8" s="5" t="s">
        <v>112</v>
      </c>
      <c r="AF8" s="5" t="s">
        <v>111</v>
      </c>
      <c r="AG8" s="5" t="s">
        <v>112</v>
      </c>
      <c r="AH8" s="5" t="s">
        <v>111</v>
      </c>
      <c r="AI8" s="5" t="s">
        <v>112</v>
      </c>
      <c r="AJ8" s="5" t="s">
        <v>111</v>
      </c>
      <c r="AK8" s="5" t="s">
        <v>112</v>
      </c>
      <c r="AL8" s="5" t="s">
        <v>111</v>
      </c>
      <c r="AM8" s="5" t="s">
        <v>112</v>
      </c>
      <c r="AN8" s="5" t="s">
        <v>111</v>
      </c>
      <c r="AO8" s="5" t="s">
        <v>112</v>
      </c>
      <c r="AP8" s="5" t="s">
        <v>111</v>
      </c>
      <c r="AQ8" s="5" t="s">
        <v>112</v>
      </c>
      <c r="AR8" s="5" t="s">
        <v>111</v>
      </c>
      <c r="AS8" s="5" t="s">
        <v>112</v>
      </c>
      <c r="AT8" s="5" t="s">
        <v>111</v>
      </c>
      <c r="AU8" s="5" t="s">
        <v>112</v>
      </c>
      <c r="AV8" s="5" t="s">
        <v>111</v>
      </c>
      <c r="AW8" s="5" t="s">
        <v>112</v>
      </c>
      <c r="AX8" s="5" t="s">
        <v>111</v>
      </c>
      <c r="AY8" s="5" t="s">
        <v>112</v>
      </c>
      <c r="AZ8" s="5" t="s">
        <v>111</v>
      </c>
      <c r="BA8" s="5" t="s">
        <v>112</v>
      </c>
      <c r="BB8" s="5" t="s">
        <v>111</v>
      </c>
      <c r="BC8" s="5" t="s">
        <v>112</v>
      </c>
      <c r="BD8" s="5" t="s">
        <v>111</v>
      </c>
      <c r="BE8" s="5" t="s">
        <v>112</v>
      </c>
      <c r="BF8" s="5" t="s">
        <v>111</v>
      </c>
      <c r="BG8" s="5" t="s">
        <v>112</v>
      </c>
      <c r="BH8" s="5" t="s">
        <v>111</v>
      </c>
      <c r="BI8" s="5" t="s">
        <v>112</v>
      </c>
      <c r="BJ8" s="5" t="s">
        <v>111</v>
      </c>
      <c r="BK8" s="5" t="s">
        <v>112</v>
      </c>
      <c r="BL8" s="5" t="s">
        <v>111</v>
      </c>
      <c r="BM8" s="5" t="s">
        <v>112</v>
      </c>
      <c r="BN8" s="6" t="s">
        <v>113</v>
      </c>
      <c r="BO8" s="7" t="s">
        <v>112</v>
      </c>
      <c r="BP8" s="5" t="s">
        <v>111</v>
      </c>
      <c r="BQ8" s="5" t="s">
        <v>112</v>
      </c>
      <c r="BR8" s="5" t="s">
        <v>111</v>
      </c>
      <c r="BS8" s="5" t="s">
        <v>112</v>
      </c>
      <c r="BT8" s="5" t="s">
        <v>111</v>
      </c>
      <c r="BU8" s="5" t="s">
        <v>112</v>
      </c>
      <c r="BV8" s="5" t="s">
        <v>111</v>
      </c>
      <c r="BW8" s="5" t="s">
        <v>112</v>
      </c>
      <c r="BX8" s="5"/>
      <c r="BY8" s="5" t="s">
        <v>111</v>
      </c>
      <c r="BZ8" s="5" t="s">
        <v>112</v>
      </c>
      <c r="CA8" s="5" t="s">
        <v>111</v>
      </c>
      <c r="CB8" s="5" t="s">
        <v>112</v>
      </c>
      <c r="CC8" s="5" t="s">
        <v>111</v>
      </c>
      <c r="CD8" s="5" t="s">
        <v>112</v>
      </c>
      <c r="CE8" s="5" t="s">
        <v>111</v>
      </c>
      <c r="CF8" s="5" t="s">
        <v>112</v>
      </c>
      <c r="CG8" s="5" t="s">
        <v>111</v>
      </c>
      <c r="CH8" s="5" t="s">
        <v>112</v>
      </c>
      <c r="CI8" s="5" t="s">
        <v>111</v>
      </c>
      <c r="CJ8" s="5" t="s">
        <v>112</v>
      </c>
      <c r="CK8" s="5" t="s">
        <v>111</v>
      </c>
      <c r="CL8" s="5" t="s">
        <v>112</v>
      </c>
      <c r="CM8" s="5" t="s">
        <v>111</v>
      </c>
      <c r="CN8" s="5" t="s">
        <v>112</v>
      </c>
      <c r="CO8" s="5" t="s">
        <v>111</v>
      </c>
      <c r="CP8" s="5" t="s">
        <v>112</v>
      </c>
      <c r="CQ8" s="5" t="s">
        <v>111</v>
      </c>
      <c r="CR8" s="5" t="s">
        <v>112</v>
      </c>
      <c r="CS8" s="5" t="s">
        <v>111</v>
      </c>
      <c r="CT8" s="5" t="s">
        <v>112</v>
      </c>
      <c r="CU8" s="5" t="s">
        <v>111</v>
      </c>
      <c r="CV8" s="5" t="s">
        <v>112</v>
      </c>
      <c r="CW8" s="5" t="s">
        <v>111</v>
      </c>
      <c r="CX8" s="5" t="s">
        <v>112</v>
      </c>
      <c r="CY8" s="8" t="s">
        <v>111</v>
      </c>
      <c r="CZ8" s="8" t="s">
        <v>112</v>
      </c>
    </row>
    <row r="9" spans="1:104" x14ac:dyDescent="0.25">
      <c r="B9" s="28"/>
      <c r="C9" s="9" t="s">
        <v>114</v>
      </c>
      <c r="D9" s="34"/>
      <c r="E9" s="34"/>
      <c r="F9" s="35"/>
      <c r="G9" s="35"/>
      <c r="H9" s="35"/>
      <c r="I9" s="35"/>
      <c r="J9" s="35"/>
      <c r="K9" s="63"/>
      <c r="L9" s="63"/>
      <c r="M9" s="63"/>
      <c r="N9" s="64"/>
      <c r="O9" s="64">
        <v>1</v>
      </c>
      <c r="P9" s="64"/>
      <c r="Q9" s="64">
        <v>1</v>
      </c>
      <c r="R9" s="64"/>
      <c r="S9" s="64">
        <v>1</v>
      </c>
      <c r="T9" s="64"/>
      <c r="U9" s="64">
        <v>1</v>
      </c>
      <c r="V9" s="64"/>
      <c r="W9" s="64">
        <v>1</v>
      </c>
      <c r="X9" s="64"/>
      <c r="Y9" s="11">
        <v>1</v>
      </c>
      <c r="Z9" s="12"/>
      <c r="AA9" s="64">
        <v>1</v>
      </c>
      <c r="AB9" s="11"/>
      <c r="AC9" s="11">
        <v>1</v>
      </c>
      <c r="AD9" s="13"/>
      <c r="AE9" s="11">
        <v>1</v>
      </c>
      <c r="AF9" s="11"/>
      <c r="AG9" s="11">
        <v>1</v>
      </c>
      <c r="AH9" s="11"/>
      <c r="AI9" s="11">
        <v>1</v>
      </c>
      <c r="AJ9" s="11"/>
      <c r="AK9" s="11">
        <v>1</v>
      </c>
      <c r="AL9" s="11"/>
      <c r="AM9" s="11">
        <v>1</v>
      </c>
      <c r="AN9" s="11"/>
      <c r="AO9" s="11">
        <v>1</v>
      </c>
      <c r="AP9" s="11"/>
      <c r="AQ9" s="11">
        <v>1</v>
      </c>
      <c r="AR9" s="11"/>
      <c r="AS9" s="11">
        <v>1</v>
      </c>
      <c r="AT9" s="11"/>
      <c r="AU9" s="11">
        <v>1</v>
      </c>
      <c r="AV9" s="11"/>
      <c r="AW9" s="11">
        <v>1</v>
      </c>
      <c r="AX9" s="11"/>
      <c r="AY9" s="11">
        <v>1</v>
      </c>
      <c r="AZ9" s="11"/>
      <c r="BA9" s="11">
        <v>1</v>
      </c>
      <c r="BB9" s="11"/>
      <c r="BC9" s="11">
        <v>1</v>
      </c>
      <c r="BD9" s="11"/>
      <c r="BE9" s="11">
        <v>1</v>
      </c>
      <c r="BF9" s="11"/>
      <c r="BG9" s="11">
        <v>1</v>
      </c>
      <c r="BH9" s="11"/>
      <c r="BI9" s="11">
        <v>1</v>
      </c>
      <c r="BJ9" s="11"/>
      <c r="BK9" s="11">
        <v>1</v>
      </c>
      <c r="BL9" s="11"/>
      <c r="BM9" s="11">
        <v>1</v>
      </c>
      <c r="BN9" s="14"/>
      <c r="BO9" s="14">
        <v>1</v>
      </c>
      <c r="BP9" s="11"/>
      <c r="BQ9" s="14">
        <v>1</v>
      </c>
      <c r="BR9" s="11"/>
      <c r="BS9" s="11">
        <v>1</v>
      </c>
      <c r="BT9" s="11"/>
      <c r="BU9" s="14">
        <v>1</v>
      </c>
      <c r="BV9" s="11"/>
      <c r="BW9" s="14">
        <v>1</v>
      </c>
      <c r="BX9" s="15"/>
      <c r="BY9" s="11"/>
      <c r="BZ9" s="14">
        <v>1</v>
      </c>
      <c r="CA9" s="11"/>
      <c r="CB9" s="14">
        <v>1</v>
      </c>
      <c r="CC9" s="11"/>
      <c r="CD9" s="11">
        <v>1</v>
      </c>
      <c r="CE9" s="11"/>
      <c r="CF9" s="11">
        <v>1</v>
      </c>
      <c r="CG9" s="11"/>
      <c r="CH9" s="11">
        <v>1</v>
      </c>
      <c r="CI9" s="11"/>
      <c r="CJ9" s="11">
        <v>1</v>
      </c>
      <c r="CK9" s="11"/>
      <c r="CL9" s="11">
        <v>1</v>
      </c>
      <c r="CM9" s="11"/>
      <c r="CN9" s="11">
        <v>1</v>
      </c>
      <c r="CO9" s="11"/>
      <c r="CP9" s="11">
        <v>1</v>
      </c>
      <c r="CQ9" s="11"/>
      <c r="CR9" s="11">
        <v>1</v>
      </c>
      <c r="CS9" s="11"/>
      <c r="CT9" s="11">
        <v>1</v>
      </c>
      <c r="CU9" s="11"/>
      <c r="CV9" s="11">
        <v>1</v>
      </c>
      <c r="CW9" s="11"/>
      <c r="CX9" s="11">
        <v>1</v>
      </c>
      <c r="CY9" s="28"/>
      <c r="CZ9" s="28"/>
    </row>
    <row r="10" spans="1:104" x14ac:dyDescent="0.25">
      <c r="A10" s="70">
        <v>1</v>
      </c>
      <c r="B10" s="70">
        <v>1</v>
      </c>
      <c r="C10" s="71" t="s">
        <v>115</v>
      </c>
      <c r="D10" s="72"/>
      <c r="E10" s="72"/>
      <c r="F10" s="73">
        <v>0.5</v>
      </c>
      <c r="G10" s="73"/>
      <c r="H10" s="73"/>
      <c r="I10" s="74"/>
      <c r="J10" s="10"/>
      <c r="K10" s="10"/>
      <c r="L10" s="10"/>
      <c r="M10" s="10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76"/>
      <c r="Y10" s="76"/>
      <c r="Z10" s="76"/>
      <c r="AA10" s="76"/>
      <c r="AB10" s="36"/>
      <c r="AC10" s="36"/>
      <c r="AD10" s="36"/>
      <c r="AE10" s="36"/>
      <c r="AF10" s="36"/>
      <c r="AG10" s="36"/>
      <c r="AH10" s="36"/>
      <c r="AI10" s="36"/>
      <c r="AJ10" s="36"/>
      <c r="AK10" s="36"/>
      <c r="AL10" s="36"/>
      <c r="AM10" s="36"/>
      <c r="AN10" s="36"/>
      <c r="AO10" s="36"/>
      <c r="AP10" s="36"/>
      <c r="AQ10" s="36"/>
      <c r="AR10" s="36"/>
      <c r="AS10" s="36"/>
      <c r="AT10" s="36"/>
      <c r="AU10" s="36"/>
      <c r="AV10" s="36"/>
      <c r="AW10" s="36"/>
      <c r="AX10" s="36"/>
      <c r="AY10" s="36"/>
      <c r="AZ10" s="36"/>
      <c r="BA10" s="36"/>
      <c r="BB10" s="36"/>
      <c r="BC10" s="36"/>
      <c r="BD10" s="36"/>
      <c r="BE10" s="36"/>
      <c r="BF10" s="36"/>
      <c r="BG10" s="36"/>
      <c r="BH10" s="36"/>
      <c r="BI10" s="36"/>
      <c r="BJ10" s="36"/>
      <c r="BK10" s="36"/>
      <c r="BL10" s="36"/>
      <c r="BM10" s="36"/>
      <c r="BN10" s="36"/>
      <c r="BO10" s="36"/>
      <c r="BP10" s="51"/>
      <c r="BQ10" s="36"/>
      <c r="BR10" s="36"/>
      <c r="BS10" s="36"/>
      <c r="BT10" s="36"/>
      <c r="BU10" s="36"/>
      <c r="BV10" s="36"/>
      <c r="BW10" s="36"/>
      <c r="BX10" s="36"/>
      <c r="BY10" s="36"/>
      <c r="BZ10" s="36"/>
      <c r="CA10" s="36"/>
      <c r="CB10" s="36"/>
      <c r="CC10" s="36"/>
      <c r="CD10" s="36"/>
      <c r="CE10" s="36"/>
      <c r="CF10" s="36"/>
      <c r="CG10" s="36"/>
      <c r="CH10" s="36"/>
      <c r="CI10" s="36"/>
      <c r="CJ10" s="36"/>
      <c r="CK10" s="36"/>
      <c r="CL10" s="36"/>
      <c r="CM10" s="36"/>
      <c r="CN10" s="36"/>
      <c r="CO10" s="36"/>
      <c r="CP10" s="36"/>
      <c r="CQ10" s="36"/>
      <c r="CR10" s="36"/>
      <c r="CS10" s="36"/>
      <c r="CT10" s="36"/>
      <c r="CU10" s="36"/>
      <c r="CV10" s="36"/>
      <c r="CW10" s="36"/>
      <c r="CX10" s="36"/>
      <c r="CY10" s="36"/>
      <c r="CZ10" s="36"/>
    </row>
    <row r="11" spans="1:104" x14ac:dyDescent="0.25">
      <c r="A11" s="75">
        <v>2</v>
      </c>
      <c r="B11" s="70"/>
      <c r="C11" s="71" t="s">
        <v>116</v>
      </c>
      <c r="D11" s="72"/>
      <c r="E11" s="72"/>
      <c r="F11" s="73">
        <v>0.8</v>
      </c>
      <c r="G11" s="73"/>
      <c r="H11" s="73"/>
      <c r="I11" s="74"/>
      <c r="J11" s="10"/>
      <c r="K11" s="10"/>
      <c r="L11" s="10"/>
      <c r="M11" s="10"/>
      <c r="N11" s="52">
        <f t="shared" ref="N11:BY11" si="0">N12+N13+N14+N15+N16+N19+N20</f>
        <v>0</v>
      </c>
      <c r="O11" s="52">
        <f t="shared" si="0"/>
        <v>0</v>
      </c>
      <c r="P11" s="52">
        <f t="shared" si="0"/>
        <v>100</v>
      </c>
      <c r="Q11" s="52">
        <f t="shared" si="0"/>
        <v>1293913.7749999999</v>
      </c>
      <c r="R11" s="52">
        <f t="shared" si="0"/>
        <v>0</v>
      </c>
      <c r="S11" s="52">
        <f t="shared" si="0"/>
        <v>0</v>
      </c>
      <c r="T11" s="52">
        <f t="shared" si="0"/>
        <v>0</v>
      </c>
      <c r="U11" s="52">
        <f t="shared" si="0"/>
        <v>0</v>
      </c>
      <c r="V11" s="52">
        <f t="shared" si="0"/>
        <v>0</v>
      </c>
      <c r="W11" s="52">
        <f t="shared" si="0"/>
        <v>0</v>
      </c>
      <c r="X11" s="77">
        <f t="shared" si="0"/>
        <v>0</v>
      </c>
      <c r="Y11" s="77">
        <f t="shared" si="0"/>
        <v>0</v>
      </c>
      <c r="Z11" s="77">
        <f t="shared" si="0"/>
        <v>0</v>
      </c>
      <c r="AA11" s="77">
        <f t="shared" si="0"/>
        <v>0</v>
      </c>
      <c r="AB11" s="52">
        <f t="shared" si="0"/>
        <v>800</v>
      </c>
      <c r="AC11" s="52">
        <f t="shared" si="0"/>
        <v>133884621.09120001</v>
      </c>
      <c r="AD11" s="52">
        <f t="shared" si="0"/>
        <v>0</v>
      </c>
      <c r="AE11" s="52">
        <f t="shared" si="0"/>
        <v>0</v>
      </c>
      <c r="AF11" s="52">
        <f t="shared" si="0"/>
        <v>0</v>
      </c>
      <c r="AG11" s="52">
        <f t="shared" si="0"/>
        <v>0</v>
      </c>
      <c r="AH11" s="52">
        <f t="shared" si="0"/>
        <v>1150</v>
      </c>
      <c r="AI11" s="52">
        <f t="shared" si="0"/>
        <v>13208991.425000001</v>
      </c>
      <c r="AJ11" s="52">
        <f t="shared" si="0"/>
        <v>0</v>
      </c>
      <c r="AK11" s="52">
        <f t="shared" si="0"/>
        <v>0</v>
      </c>
      <c r="AL11" s="52">
        <f t="shared" si="0"/>
        <v>0</v>
      </c>
      <c r="AM11" s="52">
        <f t="shared" si="0"/>
        <v>0</v>
      </c>
      <c r="AN11" s="52">
        <f t="shared" si="0"/>
        <v>0</v>
      </c>
      <c r="AO11" s="52">
        <f t="shared" si="0"/>
        <v>0</v>
      </c>
      <c r="AP11" s="52">
        <f t="shared" si="0"/>
        <v>0</v>
      </c>
      <c r="AQ11" s="52">
        <f t="shared" si="0"/>
        <v>0</v>
      </c>
      <c r="AR11" s="52">
        <f t="shared" si="0"/>
        <v>0</v>
      </c>
      <c r="AS11" s="52">
        <f t="shared" si="0"/>
        <v>0</v>
      </c>
      <c r="AT11" s="52">
        <f t="shared" si="0"/>
        <v>0</v>
      </c>
      <c r="AU11" s="52">
        <f t="shared" si="0"/>
        <v>0</v>
      </c>
      <c r="AV11" s="52">
        <f t="shared" si="0"/>
        <v>197</v>
      </c>
      <c r="AW11" s="52">
        <f t="shared" si="0"/>
        <v>2441469.9876000001</v>
      </c>
      <c r="AX11" s="52">
        <f t="shared" si="0"/>
        <v>0</v>
      </c>
      <c r="AY11" s="52">
        <f t="shared" si="0"/>
        <v>0</v>
      </c>
      <c r="AZ11" s="52">
        <f t="shared" si="0"/>
        <v>0</v>
      </c>
      <c r="BA11" s="52">
        <f t="shared" si="0"/>
        <v>0</v>
      </c>
      <c r="BB11" s="52">
        <f t="shared" si="0"/>
        <v>1380</v>
      </c>
      <c r="BC11" s="52">
        <f t="shared" si="0"/>
        <v>13975652.635</v>
      </c>
      <c r="BD11" s="52">
        <f t="shared" si="0"/>
        <v>0</v>
      </c>
      <c r="BE11" s="52">
        <f t="shared" si="0"/>
        <v>0</v>
      </c>
      <c r="BF11" s="52">
        <f t="shared" si="0"/>
        <v>0</v>
      </c>
      <c r="BG11" s="52">
        <f t="shared" si="0"/>
        <v>0</v>
      </c>
      <c r="BH11" s="52">
        <f t="shared" si="0"/>
        <v>0</v>
      </c>
      <c r="BI11" s="52">
        <f t="shared" si="0"/>
        <v>0</v>
      </c>
      <c r="BJ11" s="52">
        <f t="shared" si="0"/>
        <v>0</v>
      </c>
      <c r="BK11" s="52">
        <f t="shared" si="0"/>
        <v>0</v>
      </c>
      <c r="BL11" s="52">
        <f t="shared" si="0"/>
        <v>70</v>
      </c>
      <c r="BM11" s="52">
        <f t="shared" si="0"/>
        <v>823676.44800000009</v>
      </c>
      <c r="BN11" s="52">
        <f t="shared" si="0"/>
        <v>0</v>
      </c>
      <c r="BO11" s="52">
        <f t="shared" si="0"/>
        <v>0</v>
      </c>
      <c r="BP11" s="52">
        <f t="shared" si="0"/>
        <v>0</v>
      </c>
      <c r="BQ11" s="52">
        <f t="shared" si="0"/>
        <v>0</v>
      </c>
      <c r="BR11" s="52">
        <f t="shared" si="0"/>
        <v>0</v>
      </c>
      <c r="BS11" s="52">
        <f t="shared" si="0"/>
        <v>0</v>
      </c>
      <c r="BT11" s="52">
        <f t="shared" si="0"/>
        <v>0</v>
      </c>
      <c r="BU11" s="52">
        <f t="shared" si="0"/>
        <v>0</v>
      </c>
      <c r="BV11" s="52">
        <f t="shared" si="0"/>
        <v>135</v>
      </c>
      <c r="BW11" s="52">
        <f t="shared" si="0"/>
        <v>1241326.9049999998</v>
      </c>
      <c r="BX11" s="52"/>
      <c r="BY11" s="52">
        <f t="shared" si="0"/>
        <v>1</v>
      </c>
      <c r="BZ11" s="52">
        <f t="shared" ref="BZ11:CZ11" si="1">BZ12+BZ13+BZ14+BZ15+BZ16+BZ19+BZ20</f>
        <v>10960.210799999999</v>
      </c>
      <c r="CA11" s="52">
        <f t="shared" si="1"/>
        <v>0</v>
      </c>
      <c r="CB11" s="52">
        <f t="shared" si="1"/>
        <v>0</v>
      </c>
      <c r="CC11" s="52">
        <f t="shared" si="1"/>
        <v>450</v>
      </c>
      <c r="CD11" s="52">
        <f t="shared" si="1"/>
        <v>5571440.4899999993</v>
      </c>
      <c r="CE11" s="52">
        <f t="shared" si="1"/>
        <v>410</v>
      </c>
      <c r="CF11" s="52">
        <f t="shared" si="1"/>
        <v>4185804.1427999996</v>
      </c>
      <c r="CG11" s="52">
        <f t="shared" si="1"/>
        <v>30</v>
      </c>
      <c r="CH11" s="52">
        <f t="shared" si="1"/>
        <v>291165.196</v>
      </c>
      <c r="CI11" s="52">
        <f t="shared" si="1"/>
        <v>120</v>
      </c>
      <c r="CJ11" s="52">
        <f t="shared" si="1"/>
        <v>1378329.5399999998</v>
      </c>
      <c r="CK11" s="52">
        <f t="shared" si="1"/>
        <v>440</v>
      </c>
      <c r="CL11" s="52">
        <f t="shared" si="1"/>
        <v>3841609.2399999998</v>
      </c>
      <c r="CM11" s="52">
        <f t="shared" si="1"/>
        <v>0</v>
      </c>
      <c r="CN11" s="52">
        <f t="shared" si="1"/>
        <v>0</v>
      </c>
      <c r="CO11" s="52">
        <f t="shared" si="1"/>
        <v>3</v>
      </c>
      <c r="CP11" s="52">
        <f t="shared" si="1"/>
        <v>41349.886200000001</v>
      </c>
      <c r="CQ11" s="52">
        <f t="shared" si="1"/>
        <v>15</v>
      </c>
      <c r="CR11" s="52">
        <f t="shared" si="1"/>
        <v>251497.69425</v>
      </c>
      <c r="CS11" s="52">
        <f t="shared" si="1"/>
        <v>0</v>
      </c>
      <c r="CT11" s="52">
        <f t="shared" si="1"/>
        <v>0</v>
      </c>
      <c r="CU11" s="52">
        <f t="shared" si="1"/>
        <v>5</v>
      </c>
      <c r="CV11" s="52">
        <f t="shared" si="1"/>
        <v>605788.23787500011</v>
      </c>
      <c r="CW11" s="52">
        <f t="shared" si="1"/>
        <v>5</v>
      </c>
      <c r="CX11" s="52">
        <f t="shared" si="1"/>
        <v>605788.23787500011</v>
      </c>
      <c r="CY11" s="52">
        <f t="shared" si="1"/>
        <v>5311</v>
      </c>
      <c r="CZ11" s="52">
        <f t="shared" si="1"/>
        <v>183653385.14260003</v>
      </c>
    </row>
    <row r="12" spans="1:104" ht="30" x14ac:dyDescent="0.25">
      <c r="A12" s="66"/>
      <c r="B12" s="65">
        <v>1</v>
      </c>
      <c r="C12" s="16" t="s">
        <v>117</v>
      </c>
      <c r="D12" s="21">
        <v>9860</v>
      </c>
      <c r="E12" s="21">
        <v>9959</v>
      </c>
      <c r="F12" s="18">
        <v>0.83</v>
      </c>
      <c r="G12" s="18"/>
      <c r="H12" s="29">
        <v>1</v>
      </c>
      <c r="I12" s="30"/>
      <c r="J12" s="17">
        <v>1.4</v>
      </c>
      <c r="K12" s="17">
        <v>1.68</v>
      </c>
      <c r="L12" s="17">
        <v>2.23</v>
      </c>
      <c r="M12" s="19">
        <v>2.57</v>
      </c>
      <c r="N12" s="22"/>
      <c r="O12" s="20">
        <f>SUM(N12/12*9*$D12*$F12*$H12*$J12*O$9)+SUM(N12/12*3*$E12*$F12*$H12*$J12*O$9)</f>
        <v>0</v>
      </c>
      <c r="P12" s="22"/>
      <c r="Q12" s="20">
        <f>SUM(P12/12*9*$D12*$F12*$H12*$J12*Q$9)+SUM(P12/12*3*$E12*$F12*$H12*$J12*Q$9)</f>
        <v>0</v>
      </c>
      <c r="R12" s="21"/>
      <c r="S12" s="20">
        <f>SUM(R12/12*9*$D12*$F12*$H12*$J12*S$9)+SUM(R12/12*3*$E12*$F12*$H12*$J12*S$9)</f>
        <v>0</v>
      </c>
      <c r="T12" s="22"/>
      <c r="U12" s="20">
        <f>SUM(T12/12*9*$D12*$F12*$H12*$J12*U$9)+SUM(T12/12*3*$E12*$F12*$H12*$J12*U$9)</f>
        <v>0</v>
      </c>
      <c r="V12" s="22"/>
      <c r="W12" s="20">
        <f>SUM(V12/12*9*$D12*$F12*$H12*$J12*W$9)+SUM(V12/12*3*$E12*$F12*$H12*$J12*W$9)</f>
        <v>0</v>
      </c>
      <c r="X12" s="22"/>
      <c r="Y12" s="20">
        <f>SUM(X12/12*9*$D12*$F12*$H12*$J12*Y$9)+SUM(X12/12*3*$E12*$F12*$H12*$J12*Y$9)</f>
        <v>0</v>
      </c>
      <c r="Z12" s="20"/>
      <c r="AA12" s="20">
        <f>SUM(Z12/12*9*$D12*$F12*$H12*$J12*AA$9)+SUM(Z12/12*3*$E12*$F12*$H12*$J12*AA$9)</f>
        <v>0</v>
      </c>
      <c r="AB12" s="22"/>
      <c r="AC12" s="20">
        <f>SUM(AB12/12*9*$D12*$F12*$H12*$J12*AC$9)+SUM(AB12/12*3*$E12*$F12*$H12*$J12*AC$9)</f>
        <v>0</v>
      </c>
      <c r="AD12" s="21"/>
      <c r="AE12" s="20">
        <f>SUM(AD12/12*9*$D12*$F12*$H12*$J12*AE$9)+SUM(AD12/12*3*$E12*$F12*$H12*$J12*AE$9)</f>
        <v>0</v>
      </c>
      <c r="AF12" s="22"/>
      <c r="AG12" s="20">
        <f>SUM(AF12/12*9*$D12*$F12*$H12*$J12*AG$9)+SUM(AF12/12*3*$E12*$F12*$H12*$J12*AG$9)</f>
        <v>0</v>
      </c>
      <c r="AH12" s="22">
        <v>1150</v>
      </c>
      <c r="AI12" s="20">
        <f>SUM(AH12/12*9*$D12*$F12*$H12*$J12*AI$9)+SUM(AH12/12*3*$E12*$F12*$H12*$J12*AI$9)</f>
        <v>13208991.425000001</v>
      </c>
      <c r="AJ12" s="22"/>
      <c r="AK12" s="20">
        <f>SUM(AJ12/12*9*$D12*$F12*$H12*$J12*AK$9)+SUM(AJ12/12*3*$E12*$F12*$H12*$J12*AK$9)</f>
        <v>0</v>
      </c>
      <c r="AL12" s="22"/>
      <c r="AM12" s="20">
        <f>SUM(AL12/12*9*$D12*$F12*$H12*$K12*AM$9)+SUM(AL12/12*3*$E12*$F12*$H12*$K12*AM$9)</f>
        <v>0</v>
      </c>
      <c r="AN12" s="22"/>
      <c r="AO12" s="20">
        <f>SUM(AN12/12*9*$D12*$F12*$H12*$K12*AO$9)+SUM(AN12/12*3*$E12*$F12*$H12*$K12*AO$9)</f>
        <v>0</v>
      </c>
      <c r="AP12" s="22"/>
      <c r="AQ12" s="20">
        <f>SUM(AP12/12*9*$D12*$F12*$H12*$K12*AQ$9)+SUM(AP12/12*3*$E12*$F12*$H12*$K12*AQ$9)</f>
        <v>0</v>
      </c>
      <c r="AR12" s="22"/>
      <c r="AS12" s="20">
        <f>SUM(AR12/12*9*$D12*$F12*$H12*$K12*AS$9)+SUM(AR12/12*3*$E12*$F12*$H12*$K12*AS$9)</f>
        <v>0</v>
      </c>
      <c r="AT12" s="22"/>
      <c r="AU12" s="20">
        <f>SUM(AT12/12*9*$D12*$F12*$H12*$K12*AU$9)+SUM(AT12/12*3*$E12*$F12*$H12*$K12*AU$9)</f>
        <v>0</v>
      </c>
      <c r="AV12" s="31">
        <v>100</v>
      </c>
      <c r="AW12" s="20">
        <f>SUM(AV12/12*9*$D12*$F12*$H12*$K12*AW$9)+SUM(AV12/12*3*$E12*$F12*$H12*$K12*AW$9)</f>
        <v>1378329.54</v>
      </c>
      <c r="AX12" s="22"/>
      <c r="AY12" s="20">
        <f>SUM(AX12/12*9*$D12*$F12*$H12*$K12*AY$9)+SUM(AX12/12*3*$E12*$F12*$H12*$K12*AY$9)</f>
        <v>0</v>
      </c>
      <c r="AZ12" s="22"/>
      <c r="BA12" s="20">
        <f>SUM(AZ12/12*9*$D12*$F12*$H12*$J12*BA$9)+SUM(AZ12/12*3*$E12*$F12*$H12*$J12*BA$9)</f>
        <v>0</v>
      </c>
      <c r="BB12" s="22">
        <v>120</v>
      </c>
      <c r="BC12" s="20">
        <f>SUM(BB12/12*9*$D12*$F12*$H12*$J12*BC$9)+SUM(BB12/12*3*$E12*$F12*$H12*$J12*BC$9)</f>
        <v>1378329.5399999998</v>
      </c>
      <c r="BD12" s="22"/>
      <c r="BE12" s="20">
        <f>SUM(BD12/12*9*$D12*$F12*$H12*$J12*BE$9)+SUM(BD12/12*3*$E12*$F12*$H12*$J12*BE$9)</f>
        <v>0</v>
      </c>
      <c r="BF12" s="22"/>
      <c r="BG12" s="20">
        <f>SUM(BF12/12*9*$D12*$F12*$H12*$J12*BG$9)+SUM(BF12/12*3*$E12*$F12*$H12*$J12*BG$9)</f>
        <v>0</v>
      </c>
      <c r="BH12" s="22"/>
      <c r="BI12" s="20">
        <f>SUM(BH12/12*9*$D12*$F12*$H12*$J12*BI$9)+SUM(BH12/12*3*$E12*$F12*$H12*$J12*BI$9)</f>
        <v>0</v>
      </c>
      <c r="BJ12" s="22"/>
      <c r="BK12" s="20">
        <f>SUM(BJ12/12*9*$D12*$F12*$H12*$K12*BK$9)+SUM(BJ12/12*3*$E12*$F12*$H12*$K12*BK$9)</f>
        <v>0</v>
      </c>
      <c r="BL12" s="22">
        <v>20</v>
      </c>
      <c r="BM12" s="20">
        <f>SUM(BL12/12*9*$D12*$F12*$H12*$K12*BM$9)+SUM(BL12/12*3*$E12*$F12*$H12*$K12*BM$9)</f>
        <v>275665.908</v>
      </c>
      <c r="BN12" s="20"/>
      <c r="BO12" s="20">
        <f>SUM(BN12/12*9*$D12*$F12*$H12*$J12*BO$9)+SUM(BN12/12*3*$E12*$F12*$H12*$J12*BO$9)</f>
        <v>0</v>
      </c>
      <c r="BP12" s="22"/>
      <c r="BQ12" s="20">
        <f>SUM(BP12/12*9*$D12*$F12*$H12*$K12*BQ$9)+SUM(BP12/12*3*$E12*$F12*$H12*$K12*BQ$9)</f>
        <v>0</v>
      </c>
      <c r="BR12" s="22"/>
      <c r="BS12" s="20">
        <f>SUM(BR12/12*9*$D12*$F12*$H12*$J12*BS$9)+SUM(BR12/12*3*$E12*$F12*$H12*$J12*BS$9)</f>
        <v>0</v>
      </c>
      <c r="BT12" s="22"/>
      <c r="BU12" s="20">
        <f>SUM(BT12/12*9*$D12*$F12*$H12*$J12*BU$9)+SUM(BT12/12*3*$E12*$F12*$H12*$J12*BU$9)</f>
        <v>0</v>
      </c>
      <c r="BV12" s="31"/>
      <c r="BW12" s="20">
        <f>SUM(BV12/12*9*$D12*$F12*$H12*$K12*BW$9)+SUM(BV12/12*3*$E12*$F12*$H12*$K12*BW$9)</f>
        <v>0</v>
      </c>
      <c r="BX12" s="20">
        <v>0</v>
      </c>
      <c r="BY12" s="22"/>
      <c r="BZ12" s="20">
        <f>SUM(BY12/12*9*$D12*$F12*$H12*$K12*BZ$9)+SUM(BY12/12*3*$E12*$F12*$H12*$K12*BZ$9)</f>
        <v>0</v>
      </c>
      <c r="CA12" s="22"/>
      <c r="CB12" s="20">
        <f>SUM(CA12/12*9*$D12*$F12*$H12*$K12*CB$9)+SUM(CA12/12*3*$E12*$F12*$H12*$K12*CB$9)</f>
        <v>0</v>
      </c>
      <c r="CC12" s="31">
        <v>145</v>
      </c>
      <c r="CD12" s="20">
        <f>SUM(CC12/12*9*$D12*$F12*$H12*$K12*CD$9)+SUM(CC12/12*3*$E12*$F12*$H12*$K12*CD$9)</f>
        <v>1998577.8329999999</v>
      </c>
      <c r="CE12" s="22">
        <v>159</v>
      </c>
      <c r="CF12" s="20">
        <f>SUM(CE12/12*9*$D12*$F12*$H12*$K12*CF$9)+SUM(CE12/12*3*$E12*$F12*$H12*$K12*CF$9)</f>
        <v>2191543.9685999998</v>
      </c>
      <c r="CG12" s="22">
        <v>7</v>
      </c>
      <c r="CH12" s="20">
        <f>SUM(CG12/12*9*$D12*$F12*$H12*$J12*CH$9)+SUM(CG12/12*3*$E12*$F12*$H12*$J12*CH$9)</f>
        <v>80402.556499999992</v>
      </c>
      <c r="CI12" s="22">
        <v>120</v>
      </c>
      <c r="CJ12" s="20">
        <f>SUM(CI12/12*9*$D12*$F12*$H12*$J12*CJ$9)+SUM(CI12/12*3*$E12*$F12*$H12*$J12*CJ$9)</f>
        <v>1378329.5399999998</v>
      </c>
      <c r="CK12" s="22">
        <v>185</v>
      </c>
      <c r="CL12" s="20">
        <f>SUM(CK12/12*9*$D12*$F12*$H12*$J12*CL$9)+SUM(CK12/12*3*$E12*$F12*$H12*$J12*CL$9)</f>
        <v>2124924.7075</v>
      </c>
      <c r="CM12" s="22"/>
      <c r="CN12" s="20">
        <f>SUM(CM12/12*9*$D12*$F12*$H12*$K12*CN$9)+SUM(CM12/12*3*$E12*$F12*$H12*$K12*CN$9)</f>
        <v>0</v>
      </c>
      <c r="CO12" s="22">
        <v>3</v>
      </c>
      <c r="CP12" s="20">
        <f>SUM(CO12/12*9*$D12*$F12*$H12*$K12*CP$9)+SUM(CO12/12*3*$E12*$F12*$H12*$K12*CP$9)</f>
        <v>41349.886200000001</v>
      </c>
      <c r="CQ12" s="31"/>
      <c r="CR12" s="20">
        <f>SUM(CQ12/12*9*$D12*$F12*$H12*$M12*CR$9)+SUM(CQ12/12*3*$E12*$F12*$H12*$M12*CR$9)</f>
        <v>0</v>
      </c>
      <c r="CS12" s="22"/>
      <c r="CT12" s="20">
        <f>SUM(CS12/12*9*$D12*$F12*$H12*$L12*CT$9)+SUM(CS12/12*3*$E12*$F12*$H12*$L12*CT$9)</f>
        <v>0</v>
      </c>
      <c r="CU12" s="20"/>
      <c r="CV12" s="20"/>
      <c r="CW12" s="20"/>
      <c r="CX12" s="20"/>
      <c r="CY12" s="53">
        <f t="shared" ref="CY12:CZ15" si="2">SUM(AD12,R12,T12,AB12,N12,V12,P12,BF12,BT12,CG12,CK12,BH12,CI12,AF12,AZ12,BB12,AH12,BD12,BR12,AJ12,X12,CO12,BJ12,CM12,BL12,BY12,CC12,BV12,CA12,AL12,AN12,AP12,AR12,AT12,AX12,AV12,BP12,CS12,CQ12,CE12,Z12,BN12)</f>
        <v>2009</v>
      </c>
      <c r="CZ12" s="53">
        <f t="shared" si="2"/>
        <v>24056444.904800002</v>
      </c>
    </row>
    <row r="13" spans="1:104" x14ac:dyDescent="0.25">
      <c r="A13" s="66"/>
      <c r="B13" s="65">
        <v>2</v>
      </c>
      <c r="C13" s="16" t="s">
        <v>118</v>
      </c>
      <c r="D13" s="21">
        <f>D12</f>
        <v>9860</v>
      </c>
      <c r="E13" s="21">
        <v>9959</v>
      </c>
      <c r="F13" s="18">
        <v>0.66</v>
      </c>
      <c r="G13" s="18"/>
      <c r="H13" s="29">
        <v>1</v>
      </c>
      <c r="I13" s="30"/>
      <c r="J13" s="17">
        <v>1.4</v>
      </c>
      <c r="K13" s="17">
        <v>1.68</v>
      </c>
      <c r="L13" s="17">
        <v>2.23</v>
      </c>
      <c r="M13" s="19">
        <v>2.57</v>
      </c>
      <c r="N13" s="22"/>
      <c r="O13" s="20">
        <f t="shared" ref="O13:O15" si="3">SUM(N13/12*9*$D13*$F13*$H13*$J13*O$9)+SUM(N13/12*3*$E13*$F13*$H13*$J13*O$9)</f>
        <v>0</v>
      </c>
      <c r="P13" s="22">
        <v>5</v>
      </c>
      <c r="Q13" s="20">
        <f t="shared" ref="Q13:Q15" si="4">SUM(P13/12*9*$D13*$F13*$H13*$J13*Q$9)+SUM(P13/12*3*$E13*$F13*$H13*$J13*Q$9)</f>
        <v>45667.544999999998</v>
      </c>
      <c r="R13" s="21"/>
      <c r="S13" s="20">
        <f t="shared" ref="S13:S15" si="5">SUM(R13/12*9*$D13*$F13*$H13*$J13*S$9)+SUM(R13/12*3*$E13*$F13*$H13*$J13*S$9)</f>
        <v>0</v>
      </c>
      <c r="T13" s="22"/>
      <c r="U13" s="20">
        <f t="shared" ref="U13:U15" si="6">SUM(T13/12*9*$D13*$F13*$H13*$J13*U$9)+SUM(T13/12*3*$E13*$F13*$H13*$J13*U$9)</f>
        <v>0</v>
      </c>
      <c r="V13" s="22"/>
      <c r="W13" s="20">
        <f t="shared" ref="W13:W15" si="7">SUM(V13/12*9*$D13*$F13*$H13*$J13*W$9)+SUM(V13/12*3*$E13*$F13*$H13*$J13*W$9)</f>
        <v>0</v>
      </c>
      <c r="X13" s="22"/>
      <c r="Y13" s="20">
        <f t="shared" ref="Y13:Y15" si="8">SUM(X13/12*9*$D13*$F13*$H13*$J13*Y$9)+SUM(X13/12*3*$E13*$F13*$H13*$J13*Y$9)</f>
        <v>0</v>
      </c>
      <c r="Z13" s="20"/>
      <c r="AA13" s="20">
        <f t="shared" ref="AA13:AA15" si="9">SUM(Z13/12*9*$D13*$F13*$H13*$J13*AA$9)+SUM(Z13/12*3*$E13*$F13*$H13*$J13*AA$9)</f>
        <v>0</v>
      </c>
      <c r="AB13" s="22"/>
      <c r="AC13" s="20">
        <f t="shared" ref="AC13:AC15" si="10">SUM(AB13/12*9*$D13*$F13*$H13*$J13*AC$9)+SUM(AB13/12*3*$E13*$F13*$H13*$J13*AC$9)</f>
        <v>0</v>
      </c>
      <c r="AD13" s="21"/>
      <c r="AE13" s="20">
        <f t="shared" ref="AE13:AE15" si="11">SUM(AD13/12*9*$D13*$F13*$H13*$J13*AE$9)+SUM(AD13/12*3*$E13*$F13*$H13*$J13*AE$9)</f>
        <v>0</v>
      </c>
      <c r="AF13" s="22"/>
      <c r="AG13" s="20">
        <f t="shared" ref="AG13:AG15" si="12">SUM(AF13/12*9*$D13*$F13*$H13*$J13*AG$9)+SUM(AF13/12*3*$E13*$F13*$H13*$J13*AG$9)</f>
        <v>0</v>
      </c>
      <c r="AH13" s="22"/>
      <c r="AI13" s="20">
        <f t="shared" ref="AI13:AI15" si="13">SUM(AH13/12*9*$D13*$F13*$H13*$J13*AI$9)+SUM(AH13/12*3*$E13*$F13*$H13*$J13*AI$9)</f>
        <v>0</v>
      </c>
      <c r="AJ13" s="22"/>
      <c r="AK13" s="20">
        <f t="shared" ref="AK13:AK15" si="14">SUM(AJ13/12*9*$D13*$F13*$H13*$J13*AK$9)+SUM(AJ13/12*3*$E13*$F13*$H13*$J13*AK$9)</f>
        <v>0</v>
      </c>
      <c r="AL13" s="22"/>
      <c r="AM13" s="20">
        <f t="shared" ref="AM13:AM15" si="15">SUM(AL13/12*9*$D13*$F13*$H13*$K13*AM$9)+SUM(AL13/12*3*$E13*$F13*$H13*$K13*AM$9)</f>
        <v>0</v>
      </c>
      <c r="AN13" s="22"/>
      <c r="AO13" s="20">
        <f t="shared" ref="AO13:AO15" si="16">SUM(AN13/12*9*$D13*$F13*$H13*$K13*AO$9)+SUM(AN13/12*3*$E13*$F13*$H13*$K13*AO$9)</f>
        <v>0</v>
      </c>
      <c r="AP13" s="22"/>
      <c r="AQ13" s="20">
        <f t="shared" ref="AQ13:AQ15" si="17">SUM(AP13/12*9*$D13*$F13*$H13*$K13*AQ$9)+SUM(AP13/12*3*$E13*$F13*$H13*$K13*AQ$9)</f>
        <v>0</v>
      </c>
      <c r="AR13" s="22"/>
      <c r="AS13" s="20">
        <f t="shared" ref="AS13:AS15" si="18">SUM(AR13/12*9*$D13*$F13*$H13*$K13*AS$9)+SUM(AR13/12*3*$E13*$F13*$H13*$K13*AS$9)</f>
        <v>0</v>
      </c>
      <c r="AT13" s="22"/>
      <c r="AU13" s="20">
        <f t="shared" ref="AU13:AU15" si="19">SUM(AT13/12*9*$D13*$F13*$H13*$K13*AU$9)+SUM(AT13/12*3*$E13*$F13*$H13*$K13*AU$9)</f>
        <v>0</v>
      </c>
      <c r="AV13" s="31">
        <v>97</v>
      </c>
      <c r="AW13" s="20">
        <f t="shared" ref="AW13:AW15" si="20">SUM(AV13/12*9*$D13*$F13*$H13*$K13*AW$9)+SUM(AV13/12*3*$E13*$F13*$H13*$K13*AW$9)</f>
        <v>1063140.4476000001</v>
      </c>
      <c r="AX13" s="22"/>
      <c r="AY13" s="20">
        <f t="shared" ref="AY13:AY15" si="21">SUM(AX13/12*9*$D13*$F13*$H13*$K13*AY$9)+SUM(AX13/12*3*$E13*$F13*$H13*$K13*AY$9)</f>
        <v>0</v>
      </c>
      <c r="AZ13" s="22"/>
      <c r="BA13" s="20">
        <f t="shared" ref="BA13:BA15" si="22">SUM(AZ13/12*9*$D13*$F13*$H13*$J13*BA$9)+SUM(AZ13/12*3*$E13*$F13*$H13*$J13*BA$9)</f>
        <v>0</v>
      </c>
      <c r="BB13" s="22">
        <v>30</v>
      </c>
      <c r="BC13" s="20">
        <f t="shared" ref="BC13:BC15" si="23">SUM(BB13/12*9*$D13*$F13*$H13*$J13*BC$9)+SUM(BB13/12*3*$E13*$F13*$H13*$J13*BC$9)</f>
        <v>274005.27</v>
      </c>
      <c r="BD13" s="22"/>
      <c r="BE13" s="20">
        <f t="shared" ref="BE13:BE15" si="24">SUM(BD13/12*9*$D13*$F13*$H13*$J13*BE$9)+SUM(BD13/12*3*$E13*$F13*$H13*$J13*BE$9)</f>
        <v>0</v>
      </c>
      <c r="BF13" s="22"/>
      <c r="BG13" s="20">
        <f t="shared" ref="BG13:BG15" si="25">SUM(BF13/12*9*$D13*$F13*$H13*$J13*BG$9)+SUM(BF13/12*3*$E13*$F13*$H13*$J13*BG$9)</f>
        <v>0</v>
      </c>
      <c r="BH13" s="22"/>
      <c r="BI13" s="20">
        <f t="shared" ref="BI13:BI15" si="26">SUM(BH13/12*9*$D13*$F13*$H13*$J13*BI$9)+SUM(BH13/12*3*$E13*$F13*$H13*$J13*BI$9)</f>
        <v>0</v>
      </c>
      <c r="BJ13" s="22"/>
      <c r="BK13" s="20">
        <f t="shared" ref="BK13:BK15" si="27">SUM(BJ13/12*9*$D13*$F13*$H13*$K13*BK$9)+SUM(BJ13/12*3*$E13*$F13*$H13*$K13*BK$9)</f>
        <v>0</v>
      </c>
      <c r="BL13" s="22">
        <v>50</v>
      </c>
      <c r="BM13" s="20">
        <f t="shared" ref="BM13:BM15" si="28">SUM(BL13/12*9*$D13*$F13*$H13*$K13*BM$9)+SUM(BL13/12*3*$E13*$F13*$H13*$K13*BM$9)</f>
        <v>548010.54</v>
      </c>
      <c r="BN13" s="20"/>
      <c r="BO13" s="20">
        <f t="shared" ref="BO13:BO15" si="29">SUM(BN13/12*9*$D13*$F13*$H13*$J13*BO$9)+SUM(BN13/12*3*$E13*$F13*$H13*$J13*BO$9)</f>
        <v>0</v>
      </c>
      <c r="BP13" s="22"/>
      <c r="BQ13" s="20">
        <f t="shared" ref="BQ13:BQ15" si="30">SUM(BP13/12*9*$D13*$F13*$H13*$K13*BQ$9)+SUM(BP13/12*3*$E13*$F13*$H13*$K13*BQ$9)</f>
        <v>0</v>
      </c>
      <c r="BR13" s="22"/>
      <c r="BS13" s="20">
        <f t="shared" ref="BS13:BS15" si="31">SUM(BR13/12*9*$D13*$F13*$H13*$J13*BS$9)+SUM(BR13/12*3*$E13*$F13*$H13*$J13*BS$9)</f>
        <v>0</v>
      </c>
      <c r="BT13" s="22"/>
      <c r="BU13" s="20">
        <f t="shared" ref="BU13:BU15" si="32">SUM(BT13/12*9*$D13*$F13*$H13*$J13*BU$9)+SUM(BT13/12*3*$E13*$F13*$H13*$J13*BU$9)</f>
        <v>0</v>
      </c>
      <c r="BV13" s="31">
        <v>80</v>
      </c>
      <c r="BW13" s="20">
        <f t="shared" ref="BW13:BW15" si="33">SUM(BV13/12*9*$D13*$F13*$H13*$K13*BW$9)+SUM(BV13/12*3*$E13*$F13*$H13*$K13*BW$9)</f>
        <v>876816.86399999994</v>
      </c>
      <c r="BX13" s="20">
        <v>1.7142857142857142</v>
      </c>
      <c r="BY13" s="22">
        <v>1</v>
      </c>
      <c r="BZ13" s="20">
        <f t="shared" ref="BZ13:BZ15" si="34">SUM(BY13/12*9*$D13*$F13*$H13*$K13*BZ$9)+SUM(BY13/12*3*$E13*$F13*$H13*$K13*BZ$9)</f>
        <v>10960.210799999999</v>
      </c>
      <c r="CA13" s="22"/>
      <c r="CB13" s="20">
        <f t="shared" ref="CB13:CB15" si="35">SUM(CA13/12*9*$D13*$F13*$H13*$K13*CB$9)+SUM(CA13/12*3*$E13*$F13*$H13*$K13*CB$9)</f>
        <v>0</v>
      </c>
      <c r="CC13" s="31">
        <v>56</v>
      </c>
      <c r="CD13" s="20">
        <f t="shared" ref="CD13:CD15" si="36">SUM(CC13/12*9*$D13*$F13*$H13*$K13*CD$9)+SUM(CC13/12*3*$E13*$F13*$H13*$K13*CD$9)</f>
        <v>613771.80480000004</v>
      </c>
      <c r="CE13" s="22">
        <v>106</v>
      </c>
      <c r="CF13" s="20">
        <f t="shared" ref="CF13:CF15" si="37">SUM(CE13/12*9*$D13*$F13*$H13*$K13*CF$9)+SUM(CE13/12*3*$E13*$F13*$H13*$K13*CF$9)</f>
        <v>1161782.3448000001</v>
      </c>
      <c r="CG13" s="22">
        <v>22</v>
      </c>
      <c r="CH13" s="20">
        <f t="shared" ref="CH13:CH15" si="38">SUM(CG13/12*9*$D13*$F13*$H13*$J13*CH$9)+SUM(CG13/12*3*$E13*$F13*$H13*$J13*CH$9)</f>
        <v>200937.19799999997</v>
      </c>
      <c r="CI13" s="22"/>
      <c r="CJ13" s="20">
        <f t="shared" ref="CJ13:CJ15" si="39">SUM(CI13/12*9*$D13*$F13*$H13*$J13*CJ$9)+SUM(CI13/12*3*$E13*$F13*$H13*$J13*CJ$9)</f>
        <v>0</v>
      </c>
      <c r="CK13" s="22">
        <v>70</v>
      </c>
      <c r="CL13" s="20">
        <f t="shared" ref="CL13:CL15" si="40">SUM(CK13/12*9*$D13*$F13*$H13*$J13*CL$9)+SUM(CK13/12*3*$E13*$F13*$H13*$J13*CL$9)</f>
        <v>639345.63</v>
      </c>
      <c r="CM13" s="22"/>
      <c r="CN13" s="20">
        <f t="shared" ref="CN13:CN15" si="41">SUM(CM13/12*9*$D13*$F13*$H13*$K13*CN$9)+SUM(CM13/12*3*$E13*$F13*$H13*$K13*CN$9)</f>
        <v>0</v>
      </c>
      <c r="CO13" s="22"/>
      <c r="CP13" s="20">
        <f t="shared" ref="CP13:CP15" si="42">SUM(CO13/12*9*$D13*$F13*$H13*$K13*CP$9)+SUM(CO13/12*3*$E13*$F13*$H13*$K13*CP$9)</f>
        <v>0</v>
      </c>
      <c r="CQ13" s="31">
        <v>15</v>
      </c>
      <c r="CR13" s="20">
        <f t="shared" ref="CR13:CR15" si="43">SUM(CQ13/12*9*$D13*$F13*$H13*$M13*CR$9)+SUM(CQ13/12*3*$E13*$F13*$H13*$M13*CR$9)</f>
        <v>251497.69425</v>
      </c>
      <c r="CS13" s="22"/>
      <c r="CT13" s="20">
        <f t="shared" ref="CT13:CT15" si="44">SUM(CS13/12*9*$D13*$F13*$H13*$L13*CT$9)+SUM(CS13/12*3*$E13*$F13*$H13*$L13*CT$9)</f>
        <v>0</v>
      </c>
      <c r="CU13" s="20"/>
      <c r="CV13" s="20"/>
      <c r="CW13" s="20"/>
      <c r="CX13" s="20"/>
      <c r="CY13" s="53">
        <f t="shared" si="2"/>
        <v>532</v>
      </c>
      <c r="CZ13" s="53">
        <f t="shared" si="2"/>
        <v>5685935.5492499992</v>
      </c>
    </row>
    <row r="14" spans="1:104" ht="30" x14ac:dyDescent="0.25">
      <c r="A14" s="66"/>
      <c r="B14" s="65">
        <v>3</v>
      </c>
      <c r="C14" s="16" t="s">
        <v>119</v>
      </c>
      <c r="D14" s="21">
        <f>D13</f>
        <v>9860</v>
      </c>
      <c r="E14" s="21">
        <v>9959</v>
      </c>
      <c r="F14" s="17">
        <v>0.71</v>
      </c>
      <c r="G14" s="17"/>
      <c r="H14" s="29">
        <v>1</v>
      </c>
      <c r="I14" s="30"/>
      <c r="J14" s="17">
        <v>1.4</v>
      </c>
      <c r="K14" s="17">
        <v>1.68</v>
      </c>
      <c r="L14" s="17">
        <v>2.23</v>
      </c>
      <c r="M14" s="19">
        <v>2.57</v>
      </c>
      <c r="N14" s="22">
        <v>0</v>
      </c>
      <c r="O14" s="20">
        <f t="shared" si="3"/>
        <v>0</v>
      </c>
      <c r="P14" s="22">
        <v>30</v>
      </c>
      <c r="Q14" s="20">
        <f t="shared" si="4"/>
        <v>294763.245</v>
      </c>
      <c r="R14" s="21"/>
      <c r="S14" s="20">
        <f t="shared" si="5"/>
        <v>0</v>
      </c>
      <c r="T14" s="22">
        <v>0</v>
      </c>
      <c r="U14" s="20">
        <f t="shared" si="6"/>
        <v>0</v>
      </c>
      <c r="V14" s="22">
        <v>0</v>
      </c>
      <c r="W14" s="20">
        <f t="shared" si="7"/>
        <v>0</v>
      </c>
      <c r="X14" s="22">
        <v>0</v>
      </c>
      <c r="Y14" s="20">
        <f t="shared" si="8"/>
        <v>0</v>
      </c>
      <c r="Z14" s="22"/>
      <c r="AA14" s="20">
        <f t="shared" si="9"/>
        <v>0</v>
      </c>
      <c r="AB14" s="22">
        <v>0</v>
      </c>
      <c r="AC14" s="20">
        <f t="shared" si="10"/>
        <v>0</v>
      </c>
      <c r="AD14" s="21"/>
      <c r="AE14" s="20">
        <f t="shared" si="11"/>
        <v>0</v>
      </c>
      <c r="AF14" s="22">
        <v>0</v>
      </c>
      <c r="AG14" s="20">
        <f t="shared" si="12"/>
        <v>0</v>
      </c>
      <c r="AH14" s="22">
        <v>0</v>
      </c>
      <c r="AI14" s="20">
        <f t="shared" si="13"/>
        <v>0</v>
      </c>
      <c r="AJ14" s="22"/>
      <c r="AK14" s="20">
        <f t="shared" si="14"/>
        <v>0</v>
      </c>
      <c r="AL14" s="22">
        <v>0</v>
      </c>
      <c r="AM14" s="20">
        <f t="shared" si="15"/>
        <v>0</v>
      </c>
      <c r="AN14" s="22">
        <v>0</v>
      </c>
      <c r="AO14" s="20">
        <f t="shared" si="16"/>
        <v>0</v>
      </c>
      <c r="AP14" s="22">
        <v>0</v>
      </c>
      <c r="AQ14" s="20">
        <f t="shared" si="17"/>
        <v>0</v>
      </c>
      <c r="AR14" s="22">
        <v>0</v>
      </c>
      <c r="AS14" s="20">
        <f t="shared" si="18"/>
        <v>0</v>
      </c>
      <c r="AT14" s="22">
        <v>0</v>
      </c>
      <c r="AU14" s="20">
        <f t="shared" si="19"/>
        <v>0</v>
      </c>
      <c r="AV14" s="22"/>
      <c r="AW14" s="20">
        <f t="shared" si="20"/>
        <v>0</v>
      </c>
      <c r="AX14" s="22">
        <v>0</v>
      </c>
      <c r="AY14" s="20">
        <f t="shared" si="21"/>
        <v>0</v>
      </c>
      <c r="AZ14" s="22"/>
      <c r="BA14" s="20">
        <f t="shared" si="22"/>
        <v>0</v>
      </c>
      <c r="BB14" s="22">
        <v>138</v>
      </c>
      <c r="BC14" s="20">
        <f t="shared" si="23"/>
        <v>1355910.9269999999</v>
      </c>
      <c r="BD14" s="22"/>
      <c r="BE14" s="20">
        <f t="shared" si="24"/>
        <v>0</v>
      </c>
      <c r="BF14" s="22">
        <v>0</v>
      </c>
      <c r="BG14" s="20">
        <f t="shared" si="25"/>
        <v>0</v>
      </c>
      <c r="BH14" s="22">
        <v>0</v>
      </c>
      <c r="BI14" s="20">
        <f t="shared" si="26"/>
        <v>0</v>
      </c>
      <c r="BJ14" s="22">
        <v>0</v>
      </c>
      <c r="BK14" s="20">
        <f t="shared" si="27"/>
        <v>0</v>
      </c>
      <c r="BL14" s="22"/>
      <c r="BM14" s="20">
        <f t="shared" si="28"/>
        <v>0</v>
      </c>
      <c r="BN14" s="22"/>
      <c r="BO14" s="20">
        <f t="shared" si="29"/>
        <v>0</v>
      </c>
      <c r="BP14" s="22"/>
      <c r="BQ14" s="20">
        <f t="shared" si="30"/>
        <v>0</v>
      </c>
      <c r="BR14" s="22">
        <v>0</v>
      </c>
      <c r="BS14" s="20">
        <f t="shared" si="31"/>
        <v>0</v>
      </c>
      <c r="BT14" s="22"/>
      <c r="BU14" s="20">
        <f t="shared" si="32"/>
        <v>0</v>
      </c>
      <c r="BV14" s="31">
        <v>10</v>
      </c>
      <c r="BW14" s="20">
        <f t="shared" si="33"/>
        <v>117905.298</v>
      </c>
      <c r="BX14" s="20">
        <v>0</v>
      </c>
      <c r="BY14" s="22"/>
      <c r="BZ14" s="20">
        <f t="shared" si="34"/>
        <v>0</v>
      </c>
      <c r="CA14" s="22"/>
      <c r="CB14" s="20">
        <f t="shared" si="35"/>
        <v>0</v>
      </c>
      <c r="CC14" s="31">
        <v>245</v>
      </c>
      <c r="CD14" s="20">
        <f t="shared" si="36"/>
        <v>2888679.8009999995</v>
      </c>
      <c r="CE14" s="22">
        <v>6</v>
      </c>
      <c r="CF14" s="20">
        <f t="shared" si="37"/>
        <v>70743.178799999994</v>
      </c>
      <c r="CG14" s="22">
        <v>1</v>
      </c>
      <c r="CH14" s="20">
        <f t="shared" si="38"/>
        <v>9825.441499999999</v>
      </c>
      <c r="CI14" s="22"/>
      <c r="CJ14" s="20">
        <f t="shared" si="39"/>
        <v>0</v>
      </c>
      <c r="CK14" s="22">
        <v>25</v>
      </c>
      <c r="CL14" s="20">
        <f t="shared" si="40"/>
        <v>245636.03750000001</v>
      </c>
      <c r="CM14" s="22"/>
      <c r="CN14" s="20">
        <f t="shared" si="41"/>
        <v>0</v>
      </c>
      <c r="CO14" s="22">
        <v>0</v>
      </c>
      <c r="CP14" s="20">
        <f t="shared" si="42"/>
        <v>0</v>
      </c>
      <c r="CQ14" s="31"/>
      <c r="CR14" s="20">
        <f t="shared" si="43"/>
        <v>0</v>
      </c>
      <c r="CS14" s="22">
        <v>0</v>
      </c>
      <c r="CT14" s="20">
        <f t="shared" si="44"/>
        <v>0</v>
      </c>
      <c r="CU14" s="20"/>
      <c r="CV14" s="20"/>
      <c r="CW14" s="20"/>
      <c r="CX14" s="20"/>
      <c r="CY14" s="53">
        <f t="shared" si="2"/>
        <v>455</v>
      </c>
      <c r="CZ14" s="53">
        <f t="shared" si="2"/>
        <v>4983463.9287999999</v>
      </c>
    </row>
    <row r="15" spans="1:104" ht="30" x14ac:dyDescent="0.25">
      <c r="A15" s="66"/>
      <c r="B15" s="65">
        <v>4</v>
      </c>
      <c r="C15" s="16" t="s">
        <v>120</v>
      </c>
      <c r="D15" s="21">
        <f>D14</f>
        <v>9860</v>
      </c>
      <c r="E15" s="21">
        <v>9959</v>
      </c>
      <c r="F15" s="17">
        <v>1.06</v>
      </c>
      <c r="G15" s="17"/>
      <c r="H15" s="29">
        <v>1</v>
      </c>
      <c r="I15" s="30"/>
      <c r="J15" s="17">
        <v>1.4</v>
      </c>
      <c r="K15" s="17">
        <v>1.68</v>
      </c>
      <c r="L15" s="17">
        <v>2.23</v>
      </c>
      <c r="M15" s="19">
        <v>2.57</v>
      </c>
      <c r="N15" s="22">
        <v>0</v>
      </c>
      <c r="O15" s="20">
        <f t="shared" si="3"/>
        <v>0</v>
      </c>
      <c r="P15" s="22">
        <v>65</v>
      </c>
      <c r="Q15" s="20">
        <f t="shared" si="4"/>
        <v>953482.98499999987</v>
      </c>
      <c r="R15" s="21"/>
      <c r="S15" s="20">
        <f t="shared" si="5"/>
        <v>0</v>
      </c>
      <c r="T15" s="22">
        <v>0</v>
      </c>
      <c r="U15" s="20">
        <f t="shared" si="6"/>
        <v>0</v>
      </c>
      <c r="V15" s="22">
        <v>0</v>
      </c>
      <c r="W15" s="20">
        <f t="shared" si="7"/>
        <v>0</v>
      </c>
      <c r="X15" s="22">
        <v>0</v>
      </c>
      <c r="Y15" s="20">
        <f t="shared" si="8"/>
        <v>0</v>
      </c>
      <c r="Z15" s="22"/>
      <c r="AA15" s="20">
        <f t="shared" si="9"/>
        <v>0</v>
      </c>
      <c r="AB15" s="22">
        <v>0</v>
      </c>
      <c r="AC15" s="20">
        <f t="shared" si="10"/>
        <v>0</v>
      </c>
      <c r="AD15" s="21"/>
      <c r="AE15" s="20">
        <f t="shared" si="11"/>
        <v>0</v>
      </c>
      <c r="AF15" s="22">
        <v>0</v>
      </c>
      <c r="AG15" s="20">
        <f t="shared" si="12"/>
        <v>0</v>
      </c>
      <c r="AH15" s="22">
        <v>0</v>
      </c>
      <c r="AI15" s="20">
        <f t="shared" si="13"/>
        <v>0</v>
      </c>
      <c r="AJ15" s="22"/>
      <c r="AK15" s="20">
        <f t="shared" si="14"/>
        <v>0</v>
      </c>
      <c r="AL15" s="22">
        <v>0</v>
      </c>
      <c r="AM15" s="20">
        <f t="shared" si="15"/>
        <v>0</v>
      </c>
      <c r="AN15" s="22">
        <v>0</v>
      </c>
      <c r="AO15" s="20">
        <f t="shared" si="16"/>
        <v>0</v>
      </c>
      <c r="AP15" s="22">
        <v>0</v>
      </c>
      <c r="AQ15" s="20">
        <f t="shared" si="17"/>
        <v>0</v>
      </c>
      <c r="AR15" s="22">
        <v>0</v>
      </c>
      <c r="AS15" s="20">
        <f t="shared" si="18"/>
        <v>0</v>
      </c>
      <c r="AT15" s="22">
        <v>0</v>
      </c>
      <c r="AU15" s="20">
        <f t="shared" si="19"/>
        <v>0</v>
      </c>
      <c r="AV15" s="22">
        <v>0</v>
      </c>
      <c r="AW15" s="20">
        <f t="shared" si="20"/>
        <v>0</v>
      </c>
      <c r="AX15" s="22">
        <v>0</v>
      </c>
      <c r="AY15" s="20">
        <f t="shared" si="21"/>
        <v>0</v>
      </c>
      <c r="AZ15" s="22"/>
      <c r="BA15" s="20">
        <f t="shared" si="22"/>
        <v>0</v>
      </c>
      <c r="BB15" s="22">
        <v>592</v>
      </c>
      <c r="BC15" s="20">
        <f t="shared" si="23"/>
        <v>8684029.648</v>
      </c>
      <c r="BD15" s="22"/>
      <c r="BE15" s="20">
        <f t="shared" si="24"/>
        <v>0</v>
      </c>
      <c r="BF15" s="22">
        <v>0</v>
      </c>
      <c r="BG15" s="20">
        <f t="shared" si="25"/>
        <v>0</v>
      </c>
      <c r="BH15" s="22">
        <v>0</v>
      </c>
      <c r="BI15" s="20">
        <f t="shared" si="26"/>
        <v>0</v>
      </c>
      <c r="BJ15" s="22">
        <v>0</v>
      </c>
      <c r="BK15" s="20">
        <f t="shared" si="27"/>
        <v>0</v>
      </c>
      <c r="BL15" s="22"/>
      <c r="BM15" s="20">
        <f t="shared" si="28"/>
        <v>0</v>
      </c>
      <c r="BN15" s="22"/>
      <c r="BO15" s="20">
        <f t="shared" si="29"/>
        <v>0</v>
      </c>
      <c r="BP15" s="22"/>
      <c r="BQ15" s="20">
        <f t="shared" si="30"/>
        <v>0</v>
      </c>
      <c r="BR15" s="22">
        <v>0</v>
      </c>
      <c r="BS15" s="20">
        <f t="shared" si="31"/>
        <v>0</v>
      </c>
      <c r="BT15" s="22"/>
      <c r="BU15" s="20">
        <f t="shared" si="32"/>
        <v>0</v>
      </c>
      <c r="BV15" s="22">
        <v>0</v>
      </c>
      <c r="BW15" s="20">
        <f t="shared" si="33"/>
        <v>0</v>
      </c>
      <c r="BX15" s="20">
        <v>0</v>
      </c>
      <c r="BY15" s="22"/>
      <c r="BZ15" s="20">
        <f t="shared" si="34"/>
        <v>0</v>
      </c>
      <c r="CA15" s="22"/>
      <c r="CB15" s="20">
        <f t="shared" si="35"/>
        <v>0</v>
      </c>
      <c r="CC15" s="22">
        <v>4</v>
      </c>
      <c r="CD15" s="20">
        <f t="shared" si="36"/>
        <v>70411.051200000002</v>
      </c>
      <c r="CE15" s="22">
        <v>0</v>
      </c>
      <c r="CF15" s="20">
        <f t="shared" si="37"/>
        <v>0</v>
      </c>
      <c r="CG15" s="22"/>
      <c r="CH15" s="20">
        <f t="shared" si="38"/>
        <v>0</v>
      </c>
      <c r="CI15" s="22"/>
      <c r="CJ15" s="20">
        <f t="shared" si="39"/>
        <v>0</v>
      </c>
      <c r="CK15" s="22">
        <v>10</v>
      </c>
      <c r="CL15" s="20">
        <f t="shared" si="40"/>
        <v>146689.69</v>
      </c>
      <c r="CM15" s="22"/>
      <c r="CN15" s="20">
        <f t="shared" si="41"/>
        <v>0</v>
      </c>
      <c r="CO15" s="22">
        <v>0</v>
      </c>
      <c r="CP15" s="20">
        <f t="shared" si="42"/>
        <v>0</v>
      </c>
      <c r="CQ15" s="22"/>
      <c r="CR15" s="20">
        <f t="shared" si="43"/>
        <v>0</v>
      </c>
      <c r="CS15" s="22">
        <v>0</v>
      </c>
      <c r="CT15" s="20">
        <f t="shared" si="44"/>
        <v>0</v>
      </c>
      <c r="CU15" s="20"/>
      <c r="CV15" s="20"/>
      <c r="CW15" s="20"/>
      <c r="CX15" s="20"/>
      <c r="CY15" s="53">
        <f t="shared" si="2"/>
        <v>671</v>
      </c>
      <c r="CZ15" s="53">
        <f t="shared" si="2"/>
        <v>9854613.3741999995</v>
      </c>
    </row>
    <row r="16" spans="1:104" x14ac:dyDescent="0.25">
      <c r="A16" s="66"/>
      <c r="B16" s="65">
        <v>5</v>
      </c>
      <c r="C16" s="23" t="s">
        <v>121</v>
      </c>
      <c r="D16" s="21">
        <f t="shared" ref="D16:D18" si="45">D15</f>
        <v>9860</v>
      </c>
      <c r="E16" s="21">
        <v>9959</v>
      </c>
      <c r="F16" s="18">
        <v>9.83</v>
      </c>
      <c r="G16" s="18">
        <v>9.83</v>
      </c>
      <c r="H16" s="29">
        <v>1.23</v>
      </c>
      <c r="I16" s="30"/>
      <c r="J16" s="17">
        <v>1.4</v>
      </c>
      <c r="K16" s="17">
        <v>1.68</v>
      </c>
      <c r="L16" s="17">
        <v>2.23</v>
      </c>
      <c r="M16" s="19">
        <v>2.57</v>
      </c>
      <c r="N16" s="21"/>
      <c r="O16" s="20"/>
      <c r="P16" s="21"/>
      <c r="Q16" s="20"/>
      <c r="R16" s="21"/>
      <c r="S16" s="20"/>
      <c r="T16" s="21"/>
      <c r="U16" s="20"/>
      <c r="V16" s="21"/>
      <c r="W16" s="20"/>
      <c r="X16" s="21"/>
      <c r="Y16" s="20"/>
      <c r="Z16" s="21"/>
      <c r="AA16" s="20"/>
      <c r="AB16" s="21">
        <f>SUM(AB17:AB18)</f>
        <v>800</v>
      </c>
      <c r="AC16" s="21">
        <f>SUM(AC17:AC18)</f>
        <v>133884621.09120001</v>
      </c>
      <c r="AD16" s="21"/>
      <c r="AE16" s="20"/>
      <c r="AF16" s="21"/>
      <c r="AG16" s="20"/>
      <c r="AH16" s="21"/>
      <c r="AI16" s="20"/>
      <c r="AJ16" s="21"/>
      <c r="AK16" s="20"/>
      <c r="AL16" s="21"/>
      <c r="AM16" s="20"/>
      <c r="AN16" s="21"/>
      <c r="AO16" s="20"/>
      <c r="AP16" s="21"/>
      <c r="AQ16" s="20"/>
      <c r="AR16" s="21"/>
      <c r="AS16" s="20"/>
      <c r="AT16" s="21"/>
      <c r="AU16" s="20"/>
      <c r="AV16" s="21"/>
      <c r="AW16" s="20"/>
      <c r="AX16" s="21"/>
      <c r="AY16" s="20"/>
      <c r="AZ16" s="21"/>
      <c r="BA16" s="20"/>
      <c r="BB16" s="21"/>
      <c r="BC16" s="20"/>
      <c r="BD16" s="21"/>
      <c r="BE16" s="20"/>
      <c r="BF16" s="21"/>
      <c r="BG16" s="20"/>
      <c r="BH16" s="21"/>
      <c r="BI16" s="20"/>
      <c r="BJ16" s="21"/>
      <c r="BK16" s="20"/>
      <c r="BL16" s="21"/>
      <c r="BM16" s="20"/>
      <c r="BN16" s="21"/>
      <c r="BO16" s="20"/>
      <c r="BP16" s="21"/>
      <c r="BQ16" s="20"/>
      <c r="BR16" s="21"/>
      <c r="BS16" s="20"/>
      <c r="BT16" s="21"/>
      <c r="BU16" s="20"/>
      <c r="BV16" s="21"/>
      <c r="BW16" s="20"/>
      <c r="BX16" s="24">
        <v>0</v>
      </c>
      <c r="BY16" s="21"/>
      <c r="BZ16" s="20"/>
      <c r="CA16" s="21"/>
      <c r="CB16" s="20"/>
      <c r="CC16" s="21"/>
      <c r="CD16" s="20"/>
      <c r="CE16" s="21"/>
      <c r="CF16" s="20"/>
      <c r="CG16" s="21"/>
      <c r="CH16" s="20"/>
      <c r="CI16" s="21"/>
      <c r="CJ16" s="20"/>
      <c r="CK16" s="21"/>
      <c r="CL16" s="20"/>
      <c r="CM16" s="21"/>
      <c r="CN16" s="20"/>
      <c r="CO16" s="21"/>
      <c r="CP16" s="20"/>
      <c r="CQ16" s="21"/>
      <c r="CR16" s="20"/>
      <c r="CS16" s="21"/>
      <c r="CT16" s="20"/>
      <c r="CU16" s="20">
        <f>SUM(CU17:CU18)</f>
        <v>5</v>
      </c>
      <c r="CV16" s="20">
        <f>SUM(CV17:CV18)</f>
        <v>605788.23787500011</v>
      </c>
      <c r="CW16" s="20">
        <f>SUM(CW17:CW18)</f>
        <v>5</v>
      </c>
      <c r="CX16" s="20">
        <f>SUM(CX17:CX18)</f>
        <v>605788.23787500011</v>
      </c>
      <c r="CY16" s="53">
        <f>SUM(AD16,R16,T16,AB16,N16,V16,P16,BF16,BT16,CG16,CK16,BH16,CI16,AF16,AZ16,BB16,AH16,BD16,BR16,AJ16,X16,CO16,BJ16,CM16,BL16,BY16,CC16,BV16,CA16,AL16,AN16,AP16,AR16,AT16,AX16,AV16,BP16,CS16,CQ16,CE16,Z16,BN16,CU16,CW16)</f>
        <v>810</v>
      </c>
      <c r="CZ16" s="53">
        <f>SUM(AE16,S16,U16,AC16,O16,W16,Q16,BG16,BU16,CH16,CL16,BI16,CJ16,AG16,BA16,BC16,AI16,BE16,BS16,AK16,Y16,CP16,BK16,CN16,BM16,BZ16,CD16,BW16,CB16,AM16,AO16,AQ16,AS16,AU16,AY16,AW16,BQ16,CT16,CR16,CF16,AA16,BO16,CV16,CX16)</f>
        <v>135096197.56695002</v>
      </c>
    </row>
    <row r="17" spans="1:104" s="25" customFormat="1" x14ac:dyDescent="0.25">
      <c r="A17" s="67"/>
      <c r="B17" s="68" t="s">
        <v>122</v>
      </c>
      <c r="C17" s="37" t="s">
        <v>123</v>
      </c>
      <c r="D17" s="69">
        <f t="shared" si="45"/>
        <v>9860</v>
      </c>
      <c r="E17" s="21">
        <v>9959</v>
      </c>
      <c r="F17" s="39">
        <v>8.41</v>
      </c>
      <c r="G17" s="39">
        <v>8.41</v>
      </c>
      <c r="H17" s="40">
        <v>1.23</v>
      </c>
      <c r="I17" s="41"/>
      <c r="J17" s="38">
        <v>1.4</v>
      </c>
      <c r="K17" s="38">
        <v>1.68</v>
      </c>
      <c r="L17" s="38">
        <v>2.23</v>
      </c>
      <c r="M17" s="42">
        <v>2.57</v>
      </c>
      <c r="N17" s="43"/>
      <c r="O17" s="3"/>
      <c r="P17" s="43"/>
      <c r="Q17" s="3"/>
      <c r="R17" s="44"/>
      <c r="S17" s="3"/>
      <c r="T17" s="43"/>
      <c r="U17" s="3"/>
      <c r="V17" s="43"/>
      <c r="W17" s="3"/>
      <c r="X17" s="43"/>
      <c r="Y17" s="3"/>
      <c r="Z17" s="43"/>
      <c r="AA17" s="3"/>
      <c r="AB17" s="43">
        <v>80</v>
      </c>
      <c r="AC17" s="3">
        <f>SUM(AB17/12*5*$D17*$F17*$H17*$J17*AC$9)+(AB17/12*4*$D17*$G17*$H17*$J17*AC$9)+(AB17/12*3*$E17*$G17*$H17*$J17*AC$9)</f>
        <v>11452091.775599999</v>
      </c>
      <c r="AD17" s="44"/>
      <c r="AE17" s="3"/>
      <c r="AF17" s="43"/>
      <c r="AG17" s="3"/>
      <c r="AH17" s="43"/>
      <c r="AI17" s="3"/>
      <c r="AJ17" s="43"/>
      <c r="AK17" s="3"/>
      <c r="AL17" s="43"/>
      <c r="AM17" s="3"/>
      <c r="AN17" s="43"/>
      <c r="AO17" s="3"/>
      <c r="AP17" s="43"/>
      <c r="AQ17" s="3"/>
      <c r="AR17" s="43"/>
      <c r="AS17" s="3"/>
      <c r="AT17" s="43"/>
      <c r="AU17" s="3"/>
      <c r="AV17" s="43"/>
      <c r="AW17" s="3"/>
      <c r="AX17" s="43"/>
      <c r="AY17" s="3"/>
      <c r="AZ17" s="43"/>
      <c r="BA17" s="3"/>
      <c r="BB17" s="43"/>
      <c r="BC17" s="3"/>
      <c r="BD17" s="43"/>
      <c r="BE17" s="3"/>
      <c r="BF17" s="43"/>
      <c r="BG17" s="3"/>
      <c r="BH17" s="43"/>
      <c r="BI17" s="3"/>
      <c r="BJ17" s="43"/>
      <c r="BK17" s="3"/>
      <c r="BL17" s="43"/>
      <c r="BM17" s="3"/>
      <c r="BN17" s="43"/>
      <c r="BO17" s="3"/>
      <c r="BP17" s="43"/>
      <c r="BQ17" s="3"/>
      <c r="BR17" s="43"/>
      <c r="BS17" s="3"/>
      <c r="BT17" s="43"/>
      <c r="BU17" s="3"/>
      <c r="BV17" s="43"/>
      <c r="BW17" s="3"/>
      <c r="BX17" s="3">
        <v>0</v>
      </c>
      <c r="BY17" s="43"/>
      <c r="BZ17" s="3"/>
      <c r="CA17" s="43"/>
      <c r="CB17" s="3"/>
      <c r="CC17" s="43"/>
      <c r="CD17" s="3"/>
      <c r="CE17" s="43"/>
      <c r="CF17" s="3"/>
      <c r="CG17" s="43"/>
      <c r="CH17" s="3"/>
      <c r="CI17" s="43"/>
      <c r="CJ17" s="3"/>
      <c r="CK17" s="43"/>
      <c r="CL17" s="3"/>
      <c r="CM17" s="43"/>
      <c r="CN17" s="3"/>
      <c r="CO17" s="43"/>
      <c r="CP17" s="3"/>
      <c r="CQ17" s="43"/>
      <c r="CR17" s="3"/>
      <c r="CS17" s="43"/>
      <c r="CT17" s="3"/>
      <c r="CU17" s="3"/>
      <c r="CV17" s="3"/>
      <c r="CW17" s="3"/>
      <c r="CX17" s="3"/>
      <c r="CY17" s="45">
        <f>SUM(AD17,R17,T17,AB17,N17,V17,P17,BF17,BT17,CG17,CK17,BH17,CI17,AF17,AZ17,BB17,AH17,BD17,BR17,AJ17,X17,CO17,BJ17,CM17,BL17,BY17,CC17,BV17,CA17,AL17,AN17,AP17,AR17,AT17,AX17,AV17,BP17,CS17,CQ17,CE17,Z17,BN17,CU17)</f>
        <v>80</v>
      </c>
      <c r="CZ17" s="45">
        <f>SUM(AE17,S17,U17,AC17,O17,W17,Q17,BG17,BU17,CH17,CL17,BI17,CJ17,AG17,BA17,BC17,AI17,BE17,BS17,AK17,Y17,CP17,BK17,CN17,BM17,BZ17,CD17,BW17,CB17,AM17,AO17,AQ17,AS17,AU17,AY17,AW17,BQ17,CT17,CR17,CF17,AA17,BO17,CV17)</f>
        <v>11452091.775599999</v>
      </c>
    </row>
    <row r="18" spans="1:104" s="25" customFormat="1" x14ac:dyDescent="0.25">
      <c r="A18" s="67"/>
      <c r="B18" s="68" t="s">
        <v>124</v>
      </c>
      <c r="C18" s="37" t="s">
        <v>125</v>
      </c>
      <c r="D18" s="69">
        <f t="shared" si="45"/>
        <v>9860</v>
      </c>
      <c r="E18" s="21">
        <v>9959</v>
      </c>
      <c r="F18" s="39">
        <v>9.93</v>
      </c>
      <c r="G18" s="39">
        <v>9.99</v>
      </c>
      <c r="H18" s="40">
        <v>1.23</v>
      </c>
      <c r="I18" s="41"/>
      <c r="J18" s="38">
        <v>1.4</v>
      </c>
      <c r="K18" s="38">
        <v>1.68</v>
      </c>
      <c r="L18" s="38">
        <v>2.23</v>
      </c>
      <c r="M18" s="42">
        <v>2.57</v>
      </c>
      <c r="N18" s="43"/>
      <c r="O18" s="3"/>
      <c r="P18" s="43"/>
      <c r="Q18" s="3"/>
      <c r="R18" s="44"/>
      <c r="S18" s="3"/>
      <c r="T18" s="43"/>
      <c r="U18" s="3"/>
      <c r="V18" s="43"/>
      <c r="W18" s="3"/>
      <c r="X18" s="43"/>
      <c r="Y18" s="3"/>
      <c r="Z18" s="43"/>
      <c r="AA18" s="3"/>
      <c r="AB18" s="43">
        <v>720</v>
      </c>
      <c r="AC18" s="3">
        <f>SUM(AB18/12*5*$D18*$G18*$H18*$J18*AC$9)+(AB18/12*4*$D18*$G18*$H18*$J18*AC$9)+(AB18/12*3*$E18*$G18*$H18*$J18*AC$9)</f>
        <v>122432529.31560001</v>
      </c>
      <c r="AD18" s="44"/>
      <c r="AE18" s="3"/>
      <c r="AF18" s="43"/>
      <c r="AG18" s="3"/>
      <c r="AH18" s="43"/>
      <c r="AI18" s="3"/>
      <c r="AJ18" s="43"/>
      <c r="AK18" s="3"/>
      <c r="AL18" s="43"/>
      <c r="AM18" s="3"/>
      <c r="AN18" s="43"/>
      <c r="AO18" s="3"/>
      <c r="AP18" s="43"/>
      <c r="AQ18" s="3"/>
      <c r="AR18" s="43"/>
      <c r="AS18" s="3"/>
      <c r="AT18" s="43"/>
      <c r="AU18" s="3"/>
      <c r="AV18" s="43"/>
      <c r="AW18" s="3"/>
      <c r="AX18" s="43"/>
      <c r="AY18" s="3"/>
      <c r="AZ18" s="43"/>
      <c r="BA18" s="3"/>
      <c r="BB18" s="43"/>
      <c r="BC18" s="3"/>
      <c r="BD18" s="43"/>
      <c r="BE18" s="3"/>
      <c r="BF18" s="43"/>
      <c r="BG18" s="3"/>
      <c r="BH18" s="43"/>
      <c r="BI18" s="3"/>
      <c r="BJ18" s="43"/>
      <c r="BK18" s="3"/>
      <c r="BL18" s="43"/>
      <c r="BM18" s="3"/>
      <c r="BN18" s="43"/>
      <c r="BO18" s="3"/>
      <c r="BP18" s="43"/>
      <c r="BQ18" s="3"/>
      <c r="BR18" s="43"/>
      <c r="BS18" s="3"/>
      <c r="BT18" s="43"/>
      <c r="BU18" s="3"/>
      <c r="BV18" s="43"/>
      <c r="BW18" s="3"/>
      <c r="BX18" s="3">
        <v>0</v>
      </c>
      <c r="BY18" s="43"/>
      <c r="BZ18" s="3"/>
      <c r="CA18" s="43"/>
      <c r="CB18" s="3"/>
      <c r="CC18" s="43"/>
      <c r="CD18" s="3"/>
      <c r="CE18" s="43"/>
      <c r="CF18" s="3"/>
      <c r="CG18" s="43"/>
      <c r="CH18" s="3"/>
      <c r="CI18" s="43"/>
      <c r="CJ18" s="3"/>
      <c r="CK18" s="43"/>
      <c r="CL18" s="3"/>
      <c r="CM18" s="43"/>
      <c r="CN18" s="3"/>
      <c r="CO18" s="43"/>
      <c r="CP18" s="3"/>
      <c r="CQ18" s="43"/>
      <c r="CR18" s="3"/>
      <c r="CS18" s="43"/>
      <c r="CT18" s="3"/>
      <c r="CU18" s="3">
        <v>5</v>
      </c>
      <c r="CV18" s="3">
        <f>SUM(CU18/12*5*CV9*D18*F18*H18)+(CU18/12*4*CV9*D18*G18*H18)+(CU18/12*3*CV9*E18*G18*H18)</f>
        <v>605788.23787500011</v>
      </c>
      <c r="CW18" s="3">
        <v>5</v>
      </c>
      <c r="CX18" s="3">
        <f>SUM(CW18/12*5*D18*F18*H18*CX9)+(CW18/12*4*D18*G18*H18*CX9)+(CW18/12*3*E18*G18*H18*CX9)</f>
        <v>605788.23787500011</v>
      </c>
      <c r="CY18" s="45">
        <f>SUM(AD18,R18,T18,AB18,N18,V18,P18,BF18,BT18,CG18,CK18,BH18,CI18,AF18,AZ18,BB18,AH18,BD18,BR18,AJ18,X18,CO18,BJ18,CM18,BL18,BY18,CC18,BV18,CA18,AL18,AN18,AP18,AR18,AT18,AX18,AV18,BP18,CS18,CQ18,CE18,Z18,BN18,CU18,CW18)</f>
        <v>730</v>
      </c>
      <c r="CZ18" s="45">
        <f>SUM(AE18,S18,U18,AC18,O18,W18,Q18,BG18,BU18,CH18,CL18,BI18,CJ18,AG18,BA18,BC18,AI18,BE18,BS18,AK18,Y18,CP18,BK18,CN18,BM18,BZ18,CD18,BW18,CB18,AM18,AO18,AQ18,AS18,AU18,AY18,AW18,BQ18,CT18,CR18,CF18,AA18,BO18,CV18,CX18)</f>
        <v>123644105.79135001</v>
      </c>
    </row>
    <row r="19" spans="1:104" ht="30" x14ac:dyDescent="0.25">
      <c r="A19" s="66"/>
      <c r="B19" s="65">
        <v>6</v>
      </c>
      <c r="C19" s="16" t="s">
        <v>126</v>
      </c>
      <c r="D19" s="21">
        <f>D18</f>
        <v>9860</v>
      </c>
      <c r="E19" s="21">
        <v>9959</v>
      </c>
      <c r="F19" s="17">
        <v>0.33</v>
      </c>
      <c r="G19" s="17"/>
      <c r="H19" s="29">
        <v>1</v>
      </c>
      <c r="I19" s="30"/>
      <c r="J19" s="17">
        <v>1.4</v>
      </c>
      <c r="K19" s="17">
        <v>1.68</v>
      </c>
      <c r="L19" s="17">
        <v>2.23</v>
      </c>
      <c r="M19" s="19">
        <v>2.57</v>
      </c>
      <c r="N19" s="22">
        <v>0</v>
      </c>
      <c r="O19" s="20">
        <f t="shared" ref="O19:O20" si="46">SUM(N19/12*9*$D19*$F19*$H19*$J19*O$9)+SUM(N19/12*3*$E19*$F19*$H19*$J19*O$9)</f>
        <v>0</v>
      </c>
      <c r="P19" s="22">
        <v>0</v>
      </c>
      <c r="Q19" s="20">
        <f t="shared" ref="Q19:Q20" si="47">SUM(P19/12*9*$D19*$F19*$H19*$J19*Q$9)+SUM(P19/12*3*$E19*$F19*$H19*$J19*Q$9)</f>
        <v>0</v>
      </c>
      <c r="R19" s="21"/>
      <c r="S19" s="20">
        <f t="shared" ref="S19:S20" si="48">SUM(R19/12*9*$D19*$F19*$H19*$J19*S$9)+SUM(R19/12*3*$E19*$F19*$H19*$J19*S$9)</f>
        <v>0</v>
      </c>
      <c r="T19" s="22">
        <v>0</v>
      </c>
      <c r="U19" s="20">
        <f t="shared" ref="U19:U20" si="49">SUM(T19/12*9*$D19*$F19*$H19*$J19*U$9)+SUM(T19/12*3*$E19*$F19*$H19*$J19*U$9)</f>
        <v>0</v>
      </c>
      <c r="V19" s="22">
        <v>0</v>
      </c>
      <c r="W19" s="20">
        <f t="shared" ref="W19:W20" si="50">SUM(V19/12*9*$D19*$F19*$H19*$J19*W$9)+SUM(V19/12*3*$E19*$F19*$H19*$J19*W$9)</f>
        <v>0</v>
      </c>
      <c r="X19" s="22">
        <v>0</v>
      </c>
      <c r="Y19" s="20">
        <f t="shared" ref="Y19:Y20" si="51">SUM(X19/12*9*$D19*$F19*$H19*$J19*Y$9)+SUM(X19/12*3*$E19*$F19*$H19*$J19*Y$9)</f>
        <v>0</v>
      </c>
      <c r="Z19" s="22"/>
      <c r="AA19" s="20">
        <f t="shared" ref="AA19:AA20" si="52">SUM(Z19/12*9*$D19*$F19*$H19*$J19*AA$9)+SUM(Z19/12*3*$E19*$F19*$H19*$J19*AA$9)</f>
        <v>0</v>
      </c>
      <c r="AB19" s="22">
        <v>0</v>
      </c>
      <c r="AC19" s="20">
        <f t="shared" ref="AC19:AC20" si="53">SUM(AB19/12*9*$D19*$F19*$H19*$J19*AC$9)+SUM(AB19/12*3*$E19*$F19*$H19*$J19*AC$9)</f>
        <v>0</v>
      </c>
      <c r="AD19" s="21"/>
      <c r="AE19" s="20">
        <f t="shared" ref="AE19:AE20" si="54">SUM(AD19/12*9*$D19*$F19*$H19*$J19*AE$9)+SUM(AD19/12*3*$E19*$F19*$H19*$J19*AE$9)</f>
        <v>0</v>
      </c>
      <c r="AF19" s="22">
        <v>0</v>
      </c>
      <c r="AG19" s="20">
        <f t="shared" ref="AG19:AG20" si="55">SUM(AF19/12*9*$D19*$F19*$H19*$J19*AG$9)+SUM(AF19/12*3*$E19*$F19*$H19*$J19*AG$9)</f>
        <v>0</v>
      </c>
      <c r="AH19" s="22">
        <v>0</v>
      </c>
      <c r="AI19" s="20">
        <f t="shared" ref="AI19:AI20" si="56">SUM(AH19/12*9*$D19*$F19*$H19*$J19*AI$9)+SUM(AH19/12*3*$E19*$F19*$H19*$J19*AI$9)</f>
        <v>0</v>
      </c>
      <c r="AJ19" s="22"/>
      <c r="AK19" s="20">
        <f t="shared" ref="AK19:AK20" si="57">SUM(AJ19/12*9*$D19*$F19*$H19*$J19*AK$9)+SUM(AJ19/12*3*$E19*$F19*$H19*$J19*AK$9)</f>
        <v>0</v>
      </c>
      <c r="AL19" s="22">
        <v>0</v>
      </c>
      <c r="AM19" s="20">
        <f t="shared" ref="AM19:AM20" si="58">SUM(AL19/12*9*$D19*$F19*$H19*$K19*AM$9)+SUM(AL19/12*3*$E19*$F19*$H19*$K19*AM$9)</f>
        <v>0</v>
      </c>
      <c r="AN19" s="22">
        <v>0</v>
      </c>
      <c r="AO19" s="20">
        <f t="shared" ref="AO19:AO20" si="59">SUM(AN19/12*9*$D19*$F19*$H19*$K19*AO$9)+SUM(AN19/12*3*$E19*$F19*$H19*$K19*AO$9)</f>
        <v>0</v>
      </c>
      <c r="AP19" s="22">
        <v>0</v>
      </c>
      <c r="AQ19" s="20">
        <f t="shared" ref="AQ19:AQ20" si="60">SUM(AP19/12*9*$D19*$F19*$H19*$K19*AQ$9)+SUM(AP19/12*3*$E19*$F19*$H19*$K19*AQ$9)</f>
        <v>0</v>
      </c>
      <c r="AR19" s="22">
        <v>0</v>
      </c>
      <c r="AS19" s="20">
        <f t="shared" ref="AS19:AS20" si="61">SUM(AR19/12*9*$D19*$F19*$H19*$K19*AS$9)+SUM(AR19/12*3*$E19*$F19*$H19*$K19*AS$9)</f>
        <v>0</v>
      </c>
      <c r="AT19" s="22">
        <v>0</v>
      </c>
      <c r="AU19" s="20">
        <f t="shared" ref="AU19:AU20" si="62">SUM(AT19/12*9*$D19*$F19*$H19*$K19*AU$9)+SUM(AT19/12*3*$E19*$F19*$H19*$K19*AU$9)</f>
        <v>0</v>
      </c>
      <c r="AV19" s="22"/>
      <c r="AW19" s="20">
        <f t="shared" ref="AW19:AW20" si="63">SUM(AV19/12*9*$D19*$F19*$H19*$K19*AW$9)+SUM(AV19/12*3*$E19*$F19*$H19*$K19*AW$9)</f>
        <v>0</v>
      </c>
      <c r="AX19" s="22">
        <v>0</v>
      </c>
      <c r="AY19" s="20">
        <f t="shared" ref="AY19:AY20" si="64">SUM(AX19/12*9*$D19*$F19*$H19*$K19*AY$9)+SUM(AX19/12*3*$E19*$F19*$H19*$K19*AY$9)</f>
        <v>0</v>
      </c>
      <c r="AZ19" s="22">
        <v>0</v>
      </c>
      <c r="BA19" s="20">
        <f t="shared" ref="BA19:BA20" si="65">SUM(AZ19/12*9*$D19*$F19*$H19*$J19*BA$9)+SUM(AZ19/12*3*$E19*$F19*$H19*$J19*BA$9)</f>
        <v>0</v>
      </c>
      <c r="BB19" s="22">
        <v>500</v>
      </c>
      <c r="BC19" s="20">
        <f t="shared" ref="BC19:BC20" si="66">SUM(BB19/12*9*$D19*$F19*$H19*$J19*BC$9)+SUM(BB19/12*3*$E19*$F19*$H19*$J19*BC$9)</f>
        <v>2283377.25</v>
      </c>
      <c r="BD19" s="22"/>
      <c r="BE19" s="20">
        <f t="shared" ref="BE19:BE20" si="67">SUM(BD19/12*9*$D19*$F19*$H19*$J19*BE$9)+SUM(BD19/12*3*$E19*$F19*$H19*$J19*BE$9)</f>
        <v>0</v>
      </c>
      <c r="BF19" s="22">
        <v>0</v>
      </c>
      <c r="BG19" s="20">
        <f t="shared" ref="BG19:BG20" si="68">SUM(BF19/12*9*$D19*$F19*$H19*$J19*BG$9)+SUM(BF19/12*3*$E19*$F19*$H19*$J19*BG$9)</f>
        <v>0</v>
      </c>
      <c r="BH19" s="22">
        <v>0</v>
      </c>
      <c r="BI19" s="20">
        <f t="shared" ref="BI19:BI20" si="69">SUM(BH19/12*9*$D19*$F19*$H19*$J19*BI$9)+SUM(BH19/12*3*$E19*$F19*$H19*$J19*BI$9)</f>
        <v>0</v>
      </c>
      <c r="BJ19" s="22">
        <v>0</v>
      </c>
      <c r="BK19" s="20">
        <f t="shared" ref="BK19:BK20" si="70">SUM(BJ19/12*9*$D19*$F19*$H19*$K19*BK$9)+SUM(BJ19/12*3*$E19*$F19*$H19*$K19*BK$9)</f>
        <v>0</v>
      </c>
      <c r="BL19" s="22"/>
      <c r="BM19" s="20">
        <f t="shared" ref="BM19:BM20" si="71">SUM(BL19/12*9*$D19*$F19*$H19*$K19*BM$9)+SUM(BL19/12*3*$E19*$F19*$H19*$K19*BM$9)</f>
        <v>0</v>
      </c>
      <c r="BN19" s="22"/>
      <c r="BO19" s="20">
        <f t="shared" ref="BO19:BO20" si="72">SUM(BN19/12*9*$D19*$F19*$H19*$J19*BO$9)+SUM(BN19/12*3*$E19*$F19*$H19*$J19*BO$9)</f>
        <v>0</v>
      </c>
      <c r="BP19" s="22"/>
      <c r="BQ19" s="20">
        <f t="shared" ref="BQ19:BQ20" si="73">SUM(BP19/12*9*$D19*$F19*$H19*$K19*BQ$9)+SUM(BP19/12*3*$E19*$F19*$H19*$K19*BQ$9)</f>
        <v>0</v>
      </c>
      <c r="BR19" s="22">
        <v>0</v>
      </c>
      <c r="BS19" s="20">
        <f t="shared" ref="BS19:BS20" si="74">SUM(BR19/12*9*$D19*$F19*$H19*$J19*BS$9)+SUM(BR19/12*3*$E19*$F19*$H19*$J19*BS$9)</f>
        <v>0</v>
      </c>
      <c r="BT19" s="22"/>
      <c r="BU19" s="20">
        <f t="shared" ref="BU19:BU20" si="75">SUM(BT19/12*9*$D19*$F19*$H19*$J19*BU$9)+SUM(BT19/12*3*$E19*$F19*$H19*$J19*BU$9)</f>
        <v>0</v>
      </c>
      <c r="BV19" s="22">
        <v>45</v>
      </c>
      <c r="BW19" s="20">
        <f t="shared" ref="BW19:BW20" si="76">SUM(BV19/12*9*$D19*$F19*$H19*$K19*BW$9)+SUM(BV19/12*3*$E19*$F19*$H19*$K19*BW$9)</f>
        <v>246604.74299999999</v>
      </c>
      <c r="BX19" s="20">
        <v>0</v>
      </c>
      <c r="BY19" s="22"/>
      <c r="BZ19" s="20">
        <f t="shared" ref="BZ19:BZ20" si="77">SUM(BY19/12*9*$D19*$F19*$H19*$K19*BZ$9)+SUM(BY19/12*3*$E19*$F19*$H19*$K19*BZ$9)</f>
        <v>0</v>
      </c>
      <c r="CA19" s="22"/>
      <c r="CB19" s="20">
        <f t="shared" ref="CB19:CB20" si="78">SUM(CA19/12*9*$D19*$F19*$H19*$K19*CB$9)+SUM(CA19/12*3*$E19*$F19*$H19*$K19*CB$9)</f>
        <v>0</v>
      </c>
      <c r="CC19" s="22"/>
      <c r="CD19" s="20">
        <f t="shared" ref="CD19:CD20" si="79">SUM(CC19/12*9*$D19*$F19*$H19*$K19*CD$9)+SUM(CC19/12*3*$E19*$F19*$H19*$K19*CD$9)</f>
        <v>0</v>
      </c>
      <c r="CE19" s="22">
        <v>139</v>
      </c>
      <c r="CF19" s="20">
        <f t="shared" ref="CF19:CF20" si="80">SUM(CE19/12*9*$D19*$F19*$H19*$K19*CF$9)+SUM(CE19/12*3*$E19*$F19*$H19*$K19*CF$9)</f>
        <v>761734.65060000005</v>
      </c>
      <c r="CG19" s="22"/>
      <c r="CH19" s="20">
        <f t="shared" ref="CH19:CH20" si="81">SUM(CG19/12*9*$D19*$F19*$H19*$J19*CH$9)+SUM(CG19/12*3*$E19*$F19*$H19*$J19*CH$9)</f>
        <v>0</v>
      </c>
      <c r="CI19" s="22"/>
      <c r="CJ19" s="20">
        <f t="shared" ref="CJ19:CJ20" si="82">SUM(CI19/12*9*$D19*$F19*$H19*$J19*CJ$9)+SUM(CI19/12*3*$E19*$F19*$H19*$J19*CJ$9)</f>
        <v>0</v>
      </c>
      <c r="CK19" s="22">
        <v>150</v>
      </c>
      <c r="CL19" s="20">
        <f t="shared" ref="CL19:CL20" si="83">SUM(CK19/12*9*$D19*$F19*$H19*$J19*CL$9)+SUM(CK19/12*3*$E19*$F19*$H19*$J19*CL$9)</f>
        <v>685013.17499999993</v>
      </c>
      <c r="CM19" s="22"/>
      <c r="CN19" s="20">
        <f t="shared" ref="CN19:CN20" si="84">SUM(CM19/12*9*$D19*$F19*$H19*$K19*CN$9)+SUM(CM19/12*3*$E19*$F19*$H19*$K19*CN$9)</f>
        <v>0</v>
      </c>
      <c r="CO19" s="22">
        <v>0</v>
      </c>
      <c r="CP19" s="20">
        <f t="shared" ref="CP19:CP20" si="85">SUM(CO19/12*9*$D19*$F19*$H19*$K19*CP$9)+SUM(CO19/12*3*$E19*$F19*$H19*$K19*CP$9)</f>
        <v>0</v>
      </c>
      <c r="CQ19" s="22"/>
      <c r="CR19" s="20">
        <f t="shared" ref="CR19:CR20" si="86">SUM(CQ19/12*9*$D19*$F19*$H19*$M19*CR$9)+SUM(CQ19/12*3*$E19*$F19*$H19*$M19*CR$9)</f>
        <v>0</v>
      </c>
      <c r="CS19" s="22">
        <v>0</v>
      </c>
      <c r="CT19" s="20">
        <f t="shared" ref="CT19:CT20" si="87">SUM(CS19/12*9*$D19*$F19*$H19*$L19*CT$9)+SUM(CS19/12*3*$E19*$F19*$H19*$L19*CT$9)</f>
        <v>0</v>
      </c>
      <c r="CU19" s="20"/>
      <c r="CV19" s="20"/>
      <c r="CW19" s="20"/>
      <c r="CX19" s="20"/>
      <c r="CY19" s="53">
        <f>SUM(AD19,R19,T19,AB19,N19,V19,P19,BF19,BT19,CG19,CK19,BH19,CI19,AF19,AZ19,BB19,AH19,BD19,BR19,AJ19,X19,CO19,BJ19,CM19,BL19,BY19,CC19,BV19,CA19,AL19,AN19,AP19,AR19,AT19,AX19,AV19,BP19,CS19,CQ19,CE19,Z19,BN19)</f>
        <v>834</v>
      </c>
      <c r="CZ19" s="53">
        <f>SUM(AE19,S19,U19,AC19,O19,W19,Q19,BG19,BU19,CH19,CL19,BI19,CJ19,AG19,BA19,BC19,AI19,BE19,BS19,AK19,Y19,CP19,BK19,CN19,BM19,BZ19,CD19,BW19,CB19,AM19,AO19,AQ19,AS19,AU19,AY19,AW19,BQ19,CT19,CR19,CF19,AA19,BO19)</f>
        <v>3976729.8185999999</v>
      </c>
    </row>
    <row r="20" spans="1:104" x14ac:dyDescent="0.25">
      <c r="A20" s="66"/>
      <c r="B20" s="65">
        <v>7</v>
      </c>
      <c r="C20" s="16" t="s">
        <v>127</v>
      </c>
      <c r="D20" s="21">
        <f>D19</f>
        <v>9860</v>
      </c>
      <c r="E20" s="21">
        <v>9959</v>
      </c>
      <c r="F20" s="17">
        <v>1.04</v>
      </c>
      <c r="G20" s="17"/>
      <c r="H20" s="29">
        <v>1</v>
      </c>
      <c r="I20" s="30"/>
      <c r="J20" s="17">
        <v>1.4</v>
      </c>
      <c r="K20" s="17">
        <v>1.68</v>
      </c>
      <c r="L20" s="17">
        <v>2.23</v>
      </c>
      <c r="M20" s="19">
        <v>2.57</v>
      </c>
      <c r="N20" s="22"/>
      <c r="O20" s="20">
        <f t="shared" si="46"/>
        <v>0</v>
      </c>
      <c r="P20" s="22"/>
      <c r="Q20" s="20">
        <f t="shared" si="47"/>
        <v>0</v>
      </c>
      <c r="R20" s="21"/>
      <c r="S20" s="20">
        <f t="shared" si="48"/>
        <v>0</v>
      </c>
      <c r="T20" s="22"/>
      <c r="U20" s="20">
        <f t="shared" si="49"/>
        <v>0</v>
      </c>
      <c r="V20" s="22"/>
      <c r="W20" s="20">
        <f t="shared" si="50"/>
        <v>0</v>
      </c>
      <c r="X20" s="22"/>
      <c r="Y20" s="20">
        <f t="shared" si="51"/>
        <v>0</v>
      </c>
      <c r="Z20" s="22"/>
      <c r="AA20" s="20">
        <f t="shared" si="52"/>
        <v>0</v>
      </c>
      <c r="AB20" s="22"/>
      <c r="AC20" s="20">
        <f t="shared" si="53"/>
        <v>0</v>
      </c>
      <c r="AD20" s="21"/>
      <c r="AE20" s="20">
        <f t="shared" si="54"/>
        <v>0</v>
      </c>
      <c r="AF20" s="22"/>
      <c r="AG20" s="20">
        <f t="shared" si="55"/>
        <v>0</v>
      </c>
      <c r="AH20" s="22"/>
      <c r="AI20" s="20">
        <f t="shared" si="56"/>
        <v>0</v>
      </c>
      <c r="AJ20" s="22"/>
      <c r="AK20" s="20">
        <f t="shared" si="57"/>
        <v>0</v>
      </c>
      <c r="AL20" s="22"/>
      <c r="AM20" s="20">
        <f t="shared" si="58"/>
        <v>0</v>
      </c>
      <c r="AN20" s="22"/>
      <c r="AO20" s="20">
        <f t="shared" si="59"/>
        <v>0</v>
      </c>
      <c r="AP20" s="22"/>
      <c r="AQ20" s="20">
        <f t="shared" si="60"/>
        <v>0</v>
      </c>
      <c r="AR20" s="22"/>
      <c r="AS20" s="20">
        <f t="shared" si="61"/>
        <v>0</v>
      </c>
      <c r="AT20" s="22"/>
      <c r="AU20" s="20">
        <f t="shared" si="62"/>
        <v>0</v>
      </c>
      <c r="AV20" s="22"/>
      <c r="AW20" s="20">
        <f t="shared" si="63"/>
        <v>0</v>
      </c>
      <c r="AX20" s="22"/>
      <c r="AY20" s="20">
        <f t="shared" si="64"/>
        <v>0</v>
      </c>
      <c r="AZ20" s="22"/>
      <c r="BA20" s="20">
        <f t="shared" si="65"/>
        <v>0</v>
      </c>
      <c r="BB20" s="22"/>
      <c r="BC20" s="20">
        <f t="shared" si="66"/>
        <v>0</v>
      </c>
      <c r="BD20" s="22"/>
      <c r="BE20" s="20">
        <f t="shared" si="67"/>
        <v>0</v>
      </c>
      <c r="BF20" s="22"/>
      <c r="BG20" s="20">
        <f t="shared" si="68"/>
        <v>0</v>
      </c>
      <c r="BH20" s="22"/>
      <c r="BI20" s="20">
        <f t="shared" si="69"/>
        <v>0</v>
      </c>
      <c r="BJ20" s="22"/>
      <c r="BK20" s="20">
        <f t="shared" si="70"/>
        <v>0</v>
      </c>
      <c r="BL20" s="22"/>
      <c r="BM20" s="20">
        <f t="shared" si="71"/>
        <v>0</v>
      </c>
      <c r="BN20" s="22"/>
      <c r="BO20" s="20">
        <f t="shared" si="72"/>
        <v>0</v>
      </c>
      <c r="BP20" s="22"/>
      <c r="BQ20" s="20">
        <f t="shared" si="73"/>
        <v>0</v>
      </c>
      <c r="BR20" s="22"/>
      <c r="BS20" s="20">
        <f t="shared" si="74"/>
        <v>0</v>
      </c>
      <c r="BT20" s="22"/>
      <c r="BU20" s="20">
        <f t="shared" si="75"/>
        <v>0</v>
      </c>
      <c r="BV20" s="22"/>
      <c r="BW20" s="20">
        <f t="shared" si="76"/>
        <v>0</v>
      </c>
      <c r="BX20" s="20">
        <v>0</v>
      </c>
      <c r="BY20" s="22"/>
      <c r="BZ20" s="20">
        <f t="shared" si="77"/>
        <v>0</v>
      </c>
      <c r="CA20" s="22"/>
      <c r="CB20" s="20">
        <f t="shared" si="78"/>
        <v>0</v>
      </c>
      <c r="CC20" s="22"/>
      <c r="CD20" s="20">
        <f t="shared" si="79"/>
        <v>0</v>
      </c>
      <c r="CE20" s="22"/>
      <c r="CF20" s="20">
        <f t="shared" si="80"/>
        <v>0</v>
      </c>
      <c r="CG20" s="22"/>
      <c r="CH20" s="20">
        <f t="shared" si="81"/>
        <v>0</v>
      </c>
      <c r="CI20" s="22"/>
      <c r="CJ20" s="20">
        <f t="shared" si="82"/>
        <v>0</v>
      </c>
      <c r="CK20" s="22"/>
      <c r="CL20" s="20">
        <f t="shared" si="83"/>
        <v>0</v>
      </c>
      <c r="CM20" s="22"/>
      <c r="CN20" s="20">
        <f t="shared" si="84"/>
        <v>0</v>
      </c>
      <c r="CO20" s="22"/>
      <c r="CP20" s="20">
        <f t="shared" si="85"/>
        <v>0</v>
      </c>
      <c r="CQ20" s="22"/>
      <c r="CR20" s="20">
        <f t="shared" si="86"/>
        <v>0</v>
      </c>
      <c r="CS20" s="22"/>
      <c r="CT20" s="20">
        <f t="shared" si="87"/>
        <v>0</v>
      </c>
      <c r="CU20" s="20"/>
      <c r="CV20" s="20"/>
      <c r="CW20" s="20"/>
      <c r="CX20" s="20"/>
      <c r="CY20" s="53">
        <f>SUM(AD20,R20,T20,AB20,N20,V20,P20,BF20,BT20,CG20,CK20,BH20,CI20,AF20,AZ20,BB20,AH20,BD20,BR20,AJ20,X20,CO20,BJ20,CM20,BL20,BY20,CC20,BV20,CA20,AL20,AN20,AP20,AR20,AT20,AX20,AV20,BP20,CS20,CQ20,CE20,Z20,BN20)</f>
        <v>0</v>
      </c>
      <c r="CZ20" s="53">
        <f>SUM(AE20,S20,U20,AC20,O20,W20,Q20,BG20,BU20,CH20,CL20,BI20,CJ20,AG20,BA20,BC20,AI20,BE20,BS20,AK20,Y20,CP20,BK20,CN20,BM20,BZ20,CD20,BW20,CB20,AM20,AO20,AQ20,AS20,AU20,AY20,AW20,BQ20,CT20,CR20,CF20,AA20,BO20)</f>
        <v>0</v>
      </c>
    </row>
    <row r="21" spans="1:104" s="57" customFormat="1" x14ac:dyDescent="0.25">
      <c r="A21" s="75">
        <v>3</v>
      </c>
      <c r="B21" s="75"/>
      <c r="C21" s="71" t="s">
        <v>128</v>
      </c>
      <c r="D21" s="78"/>
      <c r="E21" s="79">
        <v>9959</v>
      </c>
      <c r="F21" s="80">
        <v>0.98</v>
      </c>
      <c r="G21" s="80"/>
      <c r="H21" s="81"/>
      <c r="I21" s="82"/>
      <c r="J21" s="47"/>
      <c r="K21" s="47"/>
      <c r="L21" s="47"/>
      <c r="M21" s="19">
        <v>2.57</v>
      </c>
      <c r="N21" s="56">
        <f t="shared" ref="N21:BY21" si="88">N22</f>
        <v>0</v>
      </c>
      <c r="O21" s="56">
        <f t="shared" si="88"/>
        <v>0</v>
      </c>
      <c r="P21" s="56">
        <f t="shared" si="88"/>
        <v>0</v>
      </c>
      <c r="Q21" s="56">
        <f t="shared" si="88"/>
        <v>0</v>
      </c>
      <c r="R21" s="56">
        <f t="shared" si="88"/>
        <v>0</v>
      </c>
      <c r="S21" s="56">
        <f t="shared" si="88"/>
        <v>0</v>
      </c>
      <c r="T21" s="56">
        <f t="shared" si="88"/>
        <v>0</v>
      </c>
      <c r="U21" s="56">
        <f t="shared" si="88"/>
        <v>0</v>
      </c>
      <c r="V21" s="56">
        <f t="shared" si="88"/>
        <v>0</v>
      </c>
      <c r="W21" s="56">
        <f t="shared" si="88"/>
        <v>0</v>
      </c>
      <c r="X21" s="83">
        <f t="shared" si="88"/>
        <v>0</v>
      </c>
      <c r="Y21" s="83">
        <f t="shared" si="88"/>
        <v>0</v>
      </c>
      <c r="Z21" s="83">
        <f t="shared" si="88"/>
        <v>0</v>
      </c>
      <c r="AA21" s="83">
        <f t="shared" si="88"/>
        <v>0</v>
      </c>
      <c r="AB21" s="56">
        <f t="shared" si="88"/>
        <v>0</v>
      </c>
      <c r="AC21" s="56">
        <f t="shared" si="88"/>
        <v>0</v>
      </c>
      <c r="AD21" s="56">
        <f t="shared" si="88"/>
        <v>0</v>
      </c>
      <c r="AE21" s="56">
        <f t="shared" si="88"/>
        <v>0</v>
      </c>
      <c r="AF21" s="56">
        <f t="shared" si="88"/>
        <v>0</v>
      </c>
      <c r="AG21" s="56">
        <f t="shared" si="88"/>
        <v>0</v>
      </c>
      <c r="AH21" s="56">
        <f t="shared" si="88"/>
        <v>0</v>
      </c>
      <c r="AI21" s="56">
        <f t="shared" si="88"/>
        <v>0</v>
      </c>
      <c r="AJ21" s="56">
        <f t="shared" si="88"/>
        <v>0</v>
      </c>
      <c r="AK21" s="56">
        <f t="shared" si="88"/>
        <v>0</v>
      </c>
      <c r="AL21" s="56">
        <f t="shared" si="88"/>
        <v>0</v>
      </c>
      <c r="AM21" s="56">
        <f t="shared" si="88"/>
        <v>0</v>
      </c>
      <c r="AN21" s="56">
        <f t="shared" si="88"/>
        <v>0</v>
      </c>
      <c r="AO21" s="56">
        <f t="shared" si="88"/>
        <v>0</v>
      </c>
      <c r="AP21" s="56">
        <f t="shared" si="88"/>
        <v>0</v>
      </c>
      <c r="AQ21" s="56">
        <f t="shared" si="88"/>
        <v>0</v>
      </c>
      <c r="AR21" s="56">
        <f t="shared" si="88"/>
        <v>0</v>
      </c>
      <c r="AS21" s="56">
        <f t="shared" si="88"/>
        <v>0</v>
      </c>
      <c r="AT21" s="56">
        <f t="shared" si="88"/>
        <v>0</v>
      </c>
      <c r="AU21" s="56">
        <f t="shared" si="88"/>
        <v>0</v>
      </c>
      <c r="AV21" s="56">
        <f t="shared" si="88"/>
        <v>0</v>
      </c>
      <c r="AW21" s="56">
        <f t="shared" si="88"/>
        <v>0</v>
      </c>
      <c r="AX21" s="56">
        <f t="shared" si="88"/>
        <v>0</v>
      </c>
      <c r="AY21" s="56">
        <f t="shared" si="88"/>
        <v>0</v>
      </c>
      <c r="AZ21" s="56">
        <f t="shared" si="88"/>
        <v>0</v>
      </c>
      <c r="BA21" s="56">
        <f t="shared" si="88"/>
        <v>0</v>
      </c>
      <c r="BB21" s="56">
        <f t="shared" si="88"/>
        <v>0</v>
      </c>
      <c r="BC21" s="56">
        <f t="shared" si="88"/>
        <v>0</v>
      </c>
      <c r="BD21" s="56">
        <f t="shared" si="88"/>
        <v>0</v>
      </c>
      <c r="BE21" s="56">
        <f t="shared" si="88"/>
        <v>0</v>
      </c>
      <c r="BF21" s="56">
        <f t="shared" si="88"/>
        <v>0</v>
      </c>
      <c r="BG21" s="56">
        <f t="shared" si="88"/>
        <v>0</v>
      </c>
      <c r="BH21" s="56">
        <f t="shared" si="88"/>
        <v>0</v>
      </c>
      <c r="BI21" s="56">
        <f t="shared" si="88"/>
        <v>0</v>
      </c>
      <c r="BJ21" s="56">
        <f t="shared" si="88"/>
        <v>0</v>
      </c>
      <c r="BK21" s="56">
        <f t="shared" si="88"/>
        <v>0</v>
      </c>
      <c r="BL21" s="56">
        <f t="shared" si="88"/>
        <v>0</v>
      </c>
      <c r="BM21" s="56">
        <f t="shared" si="88"/>
        <v>0</v>
      </c>
      <c r="BN21" s="56">
        <f t="shared" si="88"/>
        <v>0</v>
      </c>
      <c r="BO21" s="56">
        <f t="shared" si="88"/>
        <v>0</v>
      </c>
      <c r="BP21" s="56">
        <f t="shared" si="88"/>
        <v>0</v>
      </c>
      <c r="BQ21" s="56">
        <f t="shared" si="88"/>
        <v>0</v>
      </c>
      <c r="BR21" s="56">
        <f t="shared" si="88"/>
        <v>0</v>
      </c>
      <c r="BS21" s="56">
        <f t="shared" si="88"/>
        <v>0</v>
      </c>
      <c r="BT21" s="56">
        <f t="shared" si="88"/>
        <v>0</v>
      </c>
      <c r="BU21" s="56">
        <f t="shared" si="88"/>
        <v>0</v>
      </c>
      <c r="BV21" s="56">
        <f t="shared" si="88"/>
        <v>4</v>
      </c>
      <c r="BW21" s="56">
        <f t="shared" si="88"/>
        <v>65097.00959999999</v>
      </c>
      <c r="BX21" s="56">
        <v>0</v>
      </c>
      <c r="BY21" s="56">
        <f t="shared" si="88"/>
        <v>0</v>
      </c>
      <c r="BZ21" s="56">
        <f t="shared" ref="BZ21:CZ21" si="89">BZ22</f>
        <v>0</v>
      </c>
      <c r="CA21" s="56">
        <f t="shared" si="89"/>
        <v>0</v>
      </c>
      <c r="CB21" s="56">
        <f t="shared" si="89"/>
        <v>0</v>
      </c>
      <c r="CC21" s="56">
        <f t="shared" si="89"/>
        <v>0</v>
      </c>
      <c r="CD21" s="56">
        <f t="shared" si="89"/>
        <v>0</v>
      </c>
      <c r="CE21" s="56">
        <f t="shared" si="89"/>
        <v>0</v>
      </c>
      <c r="CF21" s="56">
        <f t="shared" si="89"/>
        <v>0</v>
      </c>
      <c r="CG21" s="56">
        <f t="shared" si="89"/>
        <v>7</v>
      </c>
      <c r="CH21" s="56">
        <f t="shared" si="89"/>
        <v>94933.138999999996</v>
      </c>
      <c r="CI21" s="56">
        <f t="shared" si="89"/>
        <v>0</v>
      </c>
      <c r="CJ21" s="56">
        <f t="shared" si="89"/>
        <v>0</v>
      </c>
      <c r="CK21" s="56">
        <f t="shared" si="89"/>
        <v>0</v>
      </c>
      <c r="CL21" s="56">
        <f t="shared" si="89"/>
        <v>0</v>
      </c>
      <c r="CM21" s="56">
        <f t="shared" si="89"/>
        <v>1</v>
      </c>
      <c r="CN21" s="56">
        <f t="shared" si="89"/>
        <v>16274.252399999998</v>
      </c>
      <c r="CO21" s="56">
        <f t="shared" si="89"/>
        <v>1</v>
      </c>
      <c r="CP21" s="56">
        <f t="shared" si="89"/>
        <v>16274.252399999998</v>
      </c>
      <c r="CQ21" s="56">
        <f t="shared" si="89"/>
        <v>0</v>
      </c>
      <c r="CR21" s="56">
        <f t="shared" si="89"/>
        <v>0</v>
      </c>
      <c r="CS21" s="56">
        <f t="shared" si="89"/>
        <v>1</v>
      </c>
      <c r="CT21" s="56">
        <f t="shared" si="89"/>
        <v>21602.13265</v>
      </c>
      <c r="CU21" s="56"/>
      <c r="CV21" s="56"/>
      <c r="CW21" s="56"/>
      <c r="CX21" s="56"/>
      <c r="CY21" s="56">
        <f t="shared" si="89"/>
        <v>14</v>
      </c>
      <c r="CZ21" s="56">
        <f t="shared" si="89"/>
        <v>214180.78605</v>
      </c>
    </row>
    <row r="22" spans="1:104" ht="30" x14ac:dyDescent="0.25">
      <c r="A22" s="66"/>
      <c r="B22" s="65">
        <v>8</v>
      </c>
      <c r="C22" s="23" t="s">
        <v>129</v>
      </c>
      <c r="D22" s="21">
        <f>D20</f>
        <v>9860</v>
      </c>
      <c r="E22" s="21">
        <v>9959</v>
      </c>
      <c r="F22" s="26">
        <v>0.98</v>
      </c>
      <c r="G22" s="26"/>
      <c r="H22" s="29">
        <v>1</v>
      </c>
      <c r="I22" s="30"/>
      <c r="J22" s="17">
        <v>1.4</v>
      </c>
      <c r="K22" s="17">
        <v>1.68</v>
      </c>
      <c r="L22" s="17">
        <v>2.23</v>
      </c>
      <c r="M22" s="19">
        <v>2.57</v>
      </c>
      <c r="N22" s="27"/>
      <c r="O22" s="20">
        <f>SUM(N22/12*9*$D22*$F22*$H22*$J22*O$9)+SUM(N22/12*3*$E22*$F22*$H22*$J22*O$9)</f>
        <v>0</v>
      </c>
      <c r="P22" s="27"/>
      <c r="Q22" s="20">
        <f>SUM(P22/12*9*$D22*$F22*$H22*$J22*Q$9)+SUM(P22/12*3*$E22*$F22*$H22*$J22*Q$9)</f>
        <v>0</v>
      </c>
      <c r="R22" s="21"/>
      <c r="S22" s="20">
        <f>SUM(R22/12*9*$D22*$F22*$H22*$J22*S$9)+SUM(R22/12*3*$E22*$F22*$H22*$J22*S$9)</f>
        <v>0</v>
      </c>
      <c r="T22" s="27"/>
      <c r="U22" s="20">
        <f>SUM(T22/12*9*$D22*$F22*$H22*$J22*U$9)+SUM(T22/12*3*$E22*$F22*$H22*$J22*U$9)</f>
        <v>0</v>
      </c>
      <c r="V22" s="27"/>
      <c r="W22" s="20">
        <f>SUM(V22/12*9*$D22*$F22*$H22*$J22*W$9)+SUM(V22/12*3*$E22*$F22*$H22*$J22*W$9)</f>
        <v>0</v>
      </c>
      <c r="X22" s="27"/>
      <c r="Y22" s="20">
        <f>SUM(X22/12*9*$D22*$F22*$H22*$J22*Y$9)+SUM(X22/12*3*$E22*$F22*$H22*$J22*Y$9)</f>
        <v>0</v>
      </c>
      <c r="Z22" s="22"/>
      <c r="AA22" s="20">
        <f>SUM(Z22/12*9*$D22*$F22*$H22*$J22*AA$9)+SUM(Z22/12*3*$E22*$F22*$H22*$J22*AA$9)</f>
        <v>0</v>
      </c>
      <c r="AB22" s="27"/>
      <c r="AC22" s="20">
        <f>SUM(AB22/12*9*$D22*$F22*$H22*$J22*AC$9)+SUM(AB22/12*3*$E22*$F22*$H22*$J22*AC$9)</f>
        <v>0</v>
      </c>
      <c r="AD22" s="21"/>
      <c r="AE22" s="20">
        <f>SUM(AD22/12*9*$D22*$F22*$H22*$J22*AE$9)+SUM(AD22/12*3*$E22*$F22*$H22*$J22*AE$9)</f>
        <v>0</v>
      </c>
      <c r="AF22" s="27"/>
      <c r="AG22" s="20">
        <f>SUM(AF22/12*9*$D22*$F22*$H22*$J22*AG$9)+SUM(AF22/12*3*$E22*$F22*$H22*$J22*AG$9)</f>
        <v>0</v>
      </c>
      <c r="AH22" s="27"/>
      <c r="AI22" s="20">
        <f>SUM(AH22/12*9*$D22*$F22*$H22*$J22*AI$9)+SUM(AH22/12*3*$E22*$F22*$H22*$J22*AI$9)</f>
        <v>0</v>
      </c>
      <c r="AJ22" s="27"/>
      <c r="AK22" s="20">
        <f>SUM(AJ22/12*9*$D22*$F22*$H22*$J22*AK$9)+SUM(AJ22/12*3*$E22*$F22*$H22*$J22*AK$9)</f>
        <v>0</v>
      </c>
      <c r="AL22" s="27"/>
      <c r="AM22" s="20">
        <f>SUM(AL22/12*9*$D22*$F22*$H22*$K22*AM$9)+SUM(AL22/12*3*$E22*$F22*$H22*$K22*AM$9)</f>
        <v>0</v>
      </c>
      <c r="AN22" s="27"/>
      <c r="AO22" s="20">
        <f>SUM(AN22/12*9*$D22*$F22*$H22*$K22*AO$9)+SUM(AN22/12*3*$E22*$F22*$H22*$K22*AO$9)</f>
        <v>0</v>
      </c>
      <c r="AP22" s="27"/>
      <c r="AQ22" s="20">
        <f>SUM(AP22/12*9*$D22*$F22*$H22*$K22*AQ$9)+SUM(AP22/12*3*$E22*$F22*$H22*$K22*AQ$9)</f>
        <v>0</v>
      </c>
      <c r="AR22" s="27"/>
      <c r="AS22" s="20">
        <f>SUM(AR22/12*9*$D22*$F22*$H22*$K22*AS$9)+SUM(AR22/12*3*$E22*$F22*$H22*$K22*AS$9)</f>
        <v>0</v>
      </c>
      <c r="AT22" s="27"/>
      <c r="AU22" s="20">
        <f>SUM(AT22/12*9*$D22*$F22*$H22*$K22*AU$9)+SUM(AT22/12*3*$E22*$F22*$H22*$K22*AU$9)</f>
        <v>0</v>
      </c>
      <c r="AV22" s="27"/>
      <c r="AW22" s="20">
        <f>SUM(AV22/12*9*$D22*$F22*$H22*$K22*AW$9)+SUM(AV22/12*3*$E22*$F22*$H22*$K22*AW$9)</f>
        <v>0</v>
      </c>
      <c r="AX22" s="27"/>
      <c r="AY22" s="20">
        <f>SUM(AX22/12*9*$D22*$F22*$H22*$K22*AY$9)+SUM(AX22/12*3*$E22*$F22*$H22*$K22*AY$9)</f>
        <v>0</v>
      </c>
      <c r="AZ22" s="27"/>
      <c r="BA22" s="20">
        <f>SUM(AZ22/12*9*$D22*$F22*$H22*$J22*BA$9)+SUM(AZ22/12*3*$E22*$F22*$H22*$J22*BA$9)</f>
        <v>0</v>
      </c>
      <c r="BB22" s="27"/>
      <c r="BC22" s="20">
        <f>SUM(BB22/12*9*$D22*$F22*$H22*$J22*BC$9)+SUM(BB22/12*3*$E22*$F22*$H22*$J22*BC$9)</f>
        <v>0</v>
      </c>
      <c r="BD22" s="27"/>
      <c r="BE22" s="20">
        <f>SUM(BD22/12*9*$D22*$F22*$H22*$J22*BE$9)+SUM(BD22/12*3*$E22*$F22*$H22*$J22*BE$9)</f>
        <v>0</v>
      </c>
      <c r="BF22" s="27"/>
      <c r="BG22" s="20">
        <f>SUM(BF22/12*9*$D22*$F22*$H22*$J22*BG$9)+SUM(BF22/12*3*$E22*$F22*$H22*$J22*BG$9)</f>
        <v>0</v>
      </c>
      <c r="BH22" s="27"/>
      <c r="BI22" s="20">
        <f>SUM(BH22/12*9*$D22*$F22*$H22*$J22*BI$9)+SUM(BH22/12*3*$E22*$F22*$H22*$J22*BI$9)</f>
        <v>0</v>
      </c>
      <c r="BJ22" s="27"/>
      <c r="BK22" s="20">
        <f>SUM(BJ22/12*9*$D22*$F22*$H22*$K22*BK$9)+SUM(BJ22/12*3*$E22*$F22*$H22*$K22*BK$9)</f>
        <v>0</v>
      </c>
      <c r="BL22" s="27"/>
      <c r="BM22" s="20">
        <f>SUM(BL22/12*9*$D22*$F22*$H22*$K22*BM$9)+SUM(BL22/12*3*$E22*$F22*$H22*$K22*BM$9)</f>
        <v>0</v>
      </c>
      <c r="BN22" s="22"/>
      <c r="BO22" s="20">
        <f>SUM(BN22/12*9*$D22*$F22*$H22*$J22*BO$9)+SUM(BN22/12*3*$E22*$F22*$H22*$J22*BO$9)</f>
        <v>0</v>
      </c>
      <c r="BP22" s="27"/>
      <c r="BQ22" s="20">
        <f>SUM(BP22/12*9*$D22*$F22*$H22*$K22*BQ$9)+SUM(BP22/12*3*$E22*$F22*$H22*$K22*BQ$9)</f>
        <v>0</v>
      </c>
      <c r="BR22" s="27"/>
      <c r="BS22" s="20">
        <f>SUM(BR22/12*9*$D22*$F22*$H22*$J22*BS$9)+SUM(BR22/12*3*$E22*$F22*$H22*$J22*BS$9)</f>
        <v>0</v>
      </c>
      <c r="BT22" s="27"/>
      <c r="BU22" s="20">
        <f>SUM(BT22/12*9*$D22*$F22*$H22*$J22*BU$9)+SUM(BT22/12*3*$E22*$F22*$H22*$J22*BU$9)</f>
        <v>0</v>
      </c>
      <c r="BV22" s="32">
        <v>4</v>
      </c>
      <c r="BW22" s="20">
        <f>SUM(BV22/12*9*$D22*$F22*$H22*$K22*BW$9)+SUM(BV22/12*3*$E22*$F22*$H22*$K22*BW$9)</f>
        <v>65097.00959999999</v>
      </c>
      <c r="BX22" s="24">
        <v>0</v>
      </c>
      <c r="BY22" s="27"/>
      <c r="BZ22" s="20">
        <f>SUM(BY22/12*9*$D22*$F22*$H22*$K22*BZ$9)+SUM(BY22/12*3*$E22*$F22*$H22*$K22*BZ$9)</f>
        <v>0</v>
      </c>
      <c r="CA22" s="22"/>
      <c r="CB22" s="20">
        <f>SUM(CA22/12*9*$D22*$F22*$H22*$K22*CB$9)+SUM(CA22/12*3*$E22*$F22*$H22*$K22*CB$9)</f>
        <v>0</v>
      </c>
      <c r="CC22" s="32"/>
      <c r="CD22" s="20">
        <f t="shared" ref="CD22" si="90">SUM(CC22/12*9*$D22*$F22*$H22*$K22*CD$9)+SUM(CC22/12*3*$E22*$F22*$H22*$K22*CD$9)</f>
        <v>0</v>
      </c>
      <c r="CE22" s="27"/>
      <c r="CF22" s="20">
        <f>SUM(CE22/12*9*$D22*$F22*$H22*$K22*CF$9)+SUM(CE22/12*3*$E22*$F22*$H22*$K22*CF$9)</f>
        <v>0</v>
      </c>
      <c r="CG22" s="27">
        <v>7</v>
      </c>
      <c r="CH22" s="20">
        <f>SUM(CG22/12*9*$D22*$F22*$H22*$J22*CH$9)+SUM(CG22/12*3*$E22*$F22*$H22*$J22*CH$9)</f>
        <v>94933.138999999996</v>
      </c>
      <c r="CI22" s="22"/>
      <c r="CJ22" s="20">
        <f>SUM(CI22/12*9*$D22*$F22*$H22*$J22*CJ$9)+SUM(CI22/12*3*$E22*$F22*$H22*$J22*CJ$9)</f>
        <v>0</v>
      </c>
      <c r="CK22" s="27"/>
      <c r="CL22" s="20">
        <f>SUM(CK22/12*9*$D22*$F22*$H22*$J22*CL$9)+SUM(CK22/12*3*$E22*$F22*$H22*$J22*CL$9)</f>
        <v>0</v>
      </c>
      <c r="CM22" s="22">
        <v>1</v>
      </c>
      <c r="CN22" s="20">
        <f>SUM(CM22/12*9*$D22*$F22*$H22*$K22*CN$9)+SUM(CM22/12*3*$E22*$F22*$H22*$K22*CN$9)</f>
        <v>16274.252399999998</v>
      </c>
      <c r="CO22" s="27">
        <v>1</v>
      </c>
      <c r="CP22" s="20">
        <f>SUM(CO22/12*9*$D22*$F22*$H22*$K22*CP$9)+SUM(CO22/12*3*$E22*$F22*$H22*$K22*CP$9)</f>
        <v>16274.252399999998</v>
      </c>
      <c r="CQ22" s="27"/>
      <c r="CR22" s="20">
        <f>SUM(CQ22/12*9*$D22*$F22*$H22*$M22*CR$9)+SUM(CQ22/12*3*$E22*$F22*$H22*$M22*CR$9)</f>
        <v>0</v>
      </c>
      <c r="CS22" s="27">
        <v>1</v>
      </c>
      <c r="CT22" s="20">
        <f>SUM(CS22/12*9*$D22*$F22*$H22*$L22*CT$9)+SUM(CS22/12*3*$E22*$F22*$H22*$L22*CT$9)</f>
        <v>21602.13265</v>
      </c>
      <c r="CU22" s="20"/>
      <c r="CV22" s="20"/>
      <c r="CW22" s="20"/>
      <c r="CX22" s="20"/>
      <c r="CY22" s="53">
        <f>SUM(AD22,R22,T22,AB22,N22,V22,P22,BF22,BT22,CG22,CK22,BH22,CI22,AF22,AZ22,BB22,AH22,BD22,BR22,AJ22,X22,CO22,BJ22,CM22,BL22,BY22,CC22,BV22,CA22,AL22,AN22,AP22,AR22,AT22,AX22,AV22,BP22,CS22,CQ22,CE22,Z22,BN22)</f>
        <v>14</v>
      </c>
      <c r="CZ22" s="53">
        <f>SUM(AE22,S22,U22,AC22,O22,W22,Q22,BG22,BU22,CH22,CL22,BI22,CJ22,AG22,BA22,BC22,AI22,BE22,BS22,AK22,Y22,CP22,BK22,CN22,BM22,BZ22,CD22,BW22,CB22,AM22,AO22,AQ22,AS22,AU22,AY22,AW22,BQ22,CT22,CR22,CF22,AA22,BO22)</f>
        <v>214180.78605</v>
      </c>
    </row>
    <row r="23" spans="1:104" s="57" customFormat="1" x14ac:dyDescent="0.25">
      <c r="A23" s="75">
        <v>4</v>
      </c>
      <c r="B23" s="75"/>
      <c r="C23" s="71" t="s">
        <v>130</v>
      </c>
      <c r="D23" s="78"/>
      <c r="E23" s="79">
        <v>9959</v>
      </c>
      <c r="F23" s="80">
        <v>0.89</v>
      </c>
      <c r="G23" s="80"/>
      <c r="H23" s="81"/>
      <c r="I23" s="82"/>
      <c r="J23" s="47"/>
      <c r="K23" s="47"/>
      <c r="L23" s="47"/>
      <c r="M23" s="19">
        <v>2.57</v>
      </c>
      <c r="N23" s="56">
        <f t="shared" ref="N23:BY23" si="91">N24</f>
        <v>0</v>
      </c>
      <c r="O23" s="56">
        <f t="shared" si="91"/>
        <v>0</v>
      </c>
      <c r="P23" s="56">
        <f t="shared" si="91"/>
        <v>88</v>
      </c>
      <c r="Q23" s="56">
        <f t="shared" si="91"/>
        <v>1083843.068</v>
      </c>
      <c r="R23" s="56">
        <f t="shared" si="91"/>
        <v>0</v>
      </c>
      <c r="S23" s="56">
        <f t="shared" si="91"/>
        <v>0</v>
      </c>
      <c r="T23" s="56">
        <f t="shared" si="91"/>
        <v>0</v>
      </c>
      <c r="U23" s="56">
        <f t="shared" si="91"/>
        <v>0</v>
      </c>
      <c r="V23" s="56">
        <f t="shared" si="91"/>
        <v>0</v>
      </c>
      <c r="W23" s="56">
        <f t="shared" si="91"/>
        <v>0</v>
      </c>
      <c r="X23" s="83">
        <f t="shared" si="91"/>
        <v>22</v>
      </c>
      <c r="Y23" s="83">
        <f t="shared" si="91"/>
        <v>270960.76699999999</v>
      </c>
      <c r="Z23" s="83">
        <f t="shared" si="91"/>
        <v>0</v>
      </c>
      <c r="AA23" s="83">
        <f t="shared" si="91"/>
        <v>0</v>
      </c>
      <c r="AB23" s="56">
        <f t="shared" si="91"/>
        <v>0</v>
      </c>
      <c r="AC23" s="56">
        <f t="shared" si="91"/>
        <v>0</v>
      </c>
      <c r="AD23" s="56">
        <f t="shared" si="91"/>
        <v>0</v>
      </c>
      <c r="AE23" s="56">
        <f t="shared" si="91"/>
        <v>0</v>
      </c>
      <c r="AF23" s="56">
        <f t="shared" si="91"/>
        <v>0</v>
      </c>
      <c r="AG23" s="56">
        <f t="shared" si="91"/>
        <v>0</v>
      </c>
      <c r="AH23" s="56">
        <f t="shared" si="91"/>
        <v>0</v>
      </c>
      <c r="AI23" s="56">
        <f t="shared" si="91"/>
        <v>0</v>
      </c>
      <c r="AJ23" s="56">
        <f t="shared" si="91"/>
        <v>0</v>
      </c>
      <c r="AK23" s="56">
        <f t="shared" si="91"/>
        <v>0</v>
      </c>
      <c r="AL23" s="56">
        <f t="shared" si="91"/>
        <v>0</v>
      </c>
      <c r="AM23" s="56">
        <f t="shared" si="91"/>
        <v>0</v>
      </c>
      <c r="AN23" s="56">
        <f t="shared" si="91"/>
        <v>0</v>
      </c>
      <c r="AO23" s="56">
        <f t="shared" si="91"/>
        <v>0</v>
      </c>
      <c r="AP23" s="56">
        <f t="shared" si="91"/>
        <v>0</v>
      </c>
      <c r="AQ23" s="56">
        <f t="shared" si="91"/>
        <v>0</v>
      </c>
      <c r="AR23" s="56">
        <f t="shared" si="91"/>
        <v>29</v>
      </c>
      <c r="AS23" s="56">
        <f t="shared" si="91"/>
        <v>428610.6678</v>
      </c>
      <c r="AT23" s="56">
        <f t="shared" si="91"/>
        <v>0</v>
      </c>
      <c r="AU23" s="56">
        <f t="shared" si="91"/>
        <v>0</v>
      </c>
      <c r="AV23" s="56">
        <f t="shared" si="91"/>
        <v>44</v>
      </c>
      <c r="AW23" s="56">
        <f t="shared" si="91"/>
        <v>650305.84080000001</v>
      </c>
      <c r="AX23" s="56">
        <f t="shared" si="91"/>
        <v>0</v>
      </c>
      <c r="AY23" s="56">
        <f t="shared" si="91"/>
        <v>0</v>
      </c>
      <c r="AZ23" s="56">
        <f t="shared" si="91"/>
        <v>42</v>
      </c>
      <c r="BA23" s="56">
        <f t="shared" si="91"/>
        <v>517288.73699999996</v>
      </c>
      <c r="BB23" s="56">
        <f t="shared" si="91"/>
        <v>0</v>
      </c>
      <c r="BC23" s="56">
        <f t="shared" si="91"/>
        <v>0</v>
      </c>
      <c r="BD23" s="56">
        <f t="shared" si="91"/>
        <v>0</v>
      </c>
      <c r="BE23" s="56">
        <f t="shared" si="91"/>
        <v>0</v>
      </c>
      <c r="BF23" s="56">
        <f t="shared" si="91"/>
        <v>4</v>
      </c>
      <c r="BG23" s="56">
        <f t="shared" si="91"/>
        <v>49265.593999999997</v>
      </c>
      <c r="BH23" s="56">
        <f t="shared" si="91"/>
        <v>0</v>
      </c>
      <c r="BI23" s="56">
        <f t="shared" si="91"/>
        <v>0</v>
      </c>
      <c r="BJ23" s="56">
        <f t="shared" si="91"/>
        <v>0</v>
      </c>
      <c r="BK23" s="56">
        <f t="shared" si="91"/>
        <v>0</v>
      </c>
      <c r="BL23" s="56">
        <f t="shared" si="91"/>
        <v>40</v>
      </c>
      <c r="BM23" s="56">
        <f t="shared" si="91"/>
        <v>591187.12800000003</v>
      </c>
      <c r="BN23" s="56">
        <f t="shared" si="91"/>
        <v>0</v>
      </c>
      <c r="BO23" s="56">
        <f t="shared" si="91"/>
        <v>0</v>
      </c>
      <c r="BP23" s="56">
        <f t="shared" si="91"/>
        <v>1</v>
      </c>
      <c r="BQ23" s="56">
        <f t="shared" si="91"/>
        <v>14779.678199999998</v>
      </c>
      <c r="BR23" s="56">
        <f t="shared" si="91"/>
        <v>0</v>
      </c>
      <c r="BS23" s="56">
        <f t="shared" si="91"/>
        <v>0</v>
      </c>
      <c r="BT23" s="56">
        <f t="shared" si="91"/>
        <v>0</v>
      </c>
      <c r="BU23" s="56">
        <f t="shared" si="91"/>
        <v>0</v>
      </c>
      <c r="BV23" s="56">
        <f t="shared" si="91"/>
        <v>32</v>
      </c>
      <c r="BW23" s="56">
        <f t="shared" si="91"/>
        <v>472949.70239999995</v>
      </c>
      <c r="BX23" s="56">
        <v>12</v>
      </c>
      <c r="BY23" s="56">
        <f t="shared" si="91"/>
        <v>10</v>
      </c>
      <c r="BZ23" s="56">
        <f t="shared" ref="BZ23:CZ23" si="92">BZ24</f>
        <v>147796.78200000001</v>
      </c>
      <c r="CA23" s="56">
        <f t="shared" si="92"/>
        <v>2</v>
      </c>
      <c r="CB23" s="56">
        <f t="shared" si="92"/>
        <v>29559.356399999997</v>
      </c>
      <c r="CC23" s="56">
        <f t="shared" si="92"/>
        <v>45</v>
      </c>
      <c r="CD23" s="56">
        <f t="shared" si="92"/>
        <v>665085.51899999997</v>
      </c>
      <c r="CE23" s="56">
        <f t="shared" si="92"/>
        <v>16</v>
      </c>
      <c r="CF23" s="56">
        <f t="shared" si="92"/>
        <v>236474.85119999998</v>
      </c>
      <c r="CG23" s="56">
        <f t="shared" si="92"/>
        <v>52</v>
      </c>
      <c r="CH23" s="56">
        <f t="shared" si="92"/>
        <v>640452.72199999983</v>
      </c>
      <c r="CI23" s="56">
        <f t="shared" si="92"/>
        <v>33</v>
      </c>
      <c r="CJ23" s="56">
        <f t="shared" si="92"/>
        <v>406441.15049999999</v>
      </c>
      <c r="CK23" s="56">
        <f t="shared" si="92"/>
        <v>11</v>
      </c>
      <c r="CL23" s="56">
        <f t="shared" si="92"/>
        <v>135480.3835</v>
      </c>
      <c r="CM23" s="56">
        <f t="shared" si="92"/>
        <v>9</v>
      </c>
      <c r="CN23" s="56">
        <f t="shared" si="92"/>
        <v>133017.10380000001</v>
      </c>
      <c r="CO23" s="56">
        <f t="shared" si="92"/>
        <v>5</v>
      </c>
      <c r="CP23" s="56">
        <f t="shared" si="92"/>
        <v>73898.391000000003</v>
      </c>
      <c r="CQ23" s="56">
        <f t="shared" si="92"/>
        <v>7</v>
      </c>
      <c r="CR23" s="56">
        <f t="shared" si="92"/>
        <v>158265.72072499996</v>
      </c>
      <c r="CS23" s="56">
        <f t="shared" si="92"/>
        <v>67</v>
      </c>
      <c r="CT23" s="56">
        <f t="shared" si="92"/>
        <v>1314423.6427750001</v>
      </c>
      <c r="CU23" s="56"/>
      <c r="CV23" s="56"/>
      <c r="CW23" s="56"/>
      <c r="CX23" s="56"/>
      <c r="CY23" s="56">
        <f t="shared" si="92"/>
        <v>559</v>
      </c>
      <c r="CZ23" s="56">
        <f t="shared" si="92"/>
        <v>8020086.8060999997</v>
      </c>
    </row>
    <row r="24" spans="1:104" ht="30" x14ac:dyDescent="0.25">
      <c r="A24" s="66"/>
      <c r="B24" s="65">
        <v>9</v>
      </c>
      <c r="C24" s="16" t="s">
        <v>131</v>
      </c>
      <c r="D24" s="21">
        <f>D22</f>
        <v>9860</v>
      </c>
      <c r="E24" s="21">
        <v>9959</v>
      </c>
      <c r="F24" s="17">
        <v>0.89</v>
      </c>
      <c r="G24" s="17"/>
      <c r="H24" s="29">
        <v>1</v>
      </c>
      <c r="I24" s="30"/>
      <c r="J24" s="17">
        <v>1.4</v>
      </c>
      <c r="K24" s="17">
        <v>1.68</v>
      </c>
      <c r="L24" s="17">
        <v>2.23</v>
      </c>
      <c r="M24" s="19">
        <v>2.57</v>
      </c>
      <c r="N24" s="22"/>
      <c r="O24" s="20">
        <f>SUM(N24/12*9*$D24*$F24*$H24*$J24*O$9)+SUM(N24/12*3*$E24*$F24*$H24*$J24*O$9)</f>
        <v>0</v>
      </c>
      <c r="P24" s="22">
        <v>88</v>
      </c>
      <c r="Q24" s="20">
        <f>SUM(P24/12*9*$D24*$F24*$H24*$J24*Q$9)+SUM(P24/12*3*$E24*$F24*$H24*$J24*Q$9)</f>
        <v>1083843.068</v>
      </c>
      <c r="R24" s="21"/>
      <c r="S24" s="20">
        <f>SUM(R24/12*9*$D24*$F24*$H24*$J24*S$9)+SUM(R24/12*3*$E24*$F24*$H24*$J24*S$9)</f>
        <v>0</v>
      </c>
      <c r="T24" s="22"/>
      <c r="U24" s="20">
        <f>SUM(T24/12*9*$D24*$F24*$H24*$J24*U$9)+SUM(T24/12*3*$E24*$F24*$H24*$J24*U$9)</f>
        <v>0</v>
      </c>
      <c r="V24" s="22"/>
      <c r="W24" s="20">
        <f>SUM(V24/12*9*$D24*$F24*$H24*$J24*W$9)+SUM(V24/12*3*$E24*$F24*$H24*$J24*W$9)</f>
        <v>0</v>
      </c>
      <c r="X24" s="22">
        <v>22</v>
      </c>
      <c r="Y24" s="20">
        <f>SUM(X24/12*9*$D24*$F24*$H24*$J24*Y$9)+SUM(X24/12*3*$E24*$F24*$H24*$J24*Y$9)</f>
        <v>270960.76699999999</v>
      </c>
      <c r="Z24" s="22"/>
      <c r="AA24" s="20">
        <f>SUM(Z24/12*9*$D24*$F24*$H24*$J24*AA$9)+SUM(Z24/12*3*$E24*$F24*$H24*$J24*AA$9)</f>
        <v>0</v>
      </c>
      <c r="AB24" s="22"/>
      <c r="AC24" s="20">
        <f>SUM(AB24/12*9*$D24*$F24*$H24*$J24*AC$9)+SUM(AB24/12*3*$E24*$F24*$H24*$J24*AC$9)</f>
        <v>0</v>
      </c>
      <c r="AD24" s="21"/>
      <c r="AE24" s="20">
        <f>SUM(AD24/12*9*$D24*$F24*$H24*$J24*AE$9)+SUM(AD24/12*3*$E24*$F24*$H24*$J24*AE$9)</f>
        <v>0</v>
      </c>
      <c r="AF24" s="22"/>
      <c r="AG24" s="20">
        <f>SUM(AF24/12*9*$D24*$F24*$H24*$J24*AG$9)+SUM(AF24/12*3*$E24*$F24*$H24*$J24*AG$9)</f>
        <v>0</v>
      </c>
      <c r="AH24" s="22"/>
      <c r="AI24" s="20">
        <f>SUM(AH24/12*9*$D24*$F24*$H24*$J24*AI$9)+SUM(AH24/12*3*$E24*$F24*$H24*$J24*AI$9)</f>
        <v>0</v>
      </c>
      <c r="AJ24" s="22"/>
      <c r="AK24" s="20">
        <f>SUM(AJ24/12*9*$D24*$F24*$H24*$J24*AK$9)+SUM(AJ24/12*3*$E24*$F24*$H24*$J24*AK$9)</f>
        <v>0</v>
      </c>
      <c r="AL24" s="22"/>
      <c r="AM24" s="20">
        <f>SUM(AL24/12*9*$D24*$F24*$H24*$K24*AM$9)+SUM(AL24/12*3*$E24*$F24*$H24*$K24*AM$9)</f>
        <v>0</v>
      </c>
      <c r="AN24" s="22"/>
      <c r="AO24" s="20">
        <f>SUM(AN24/12*9*$D24*$F24*$H24*$K24*AO$9)+SUM(AN24/12*3*$E24*$F24*$H24*$K24*AO$9)</f>
        <v>0</v>
      </c>
      <c r="AP24" s="22"/>
      <c r="AQ24" s="20">
        <f>SUM(AP24/12*9*$D24*$F24*$H24*$K24*AQ$9)+SUM(AP24/12*3*$E24*$F24*$H24*$K24*AQ$9)</f>
        <v>0</v>
      </c>
      <c r="AR24" s="31">
        <v>29</v>
      </c>
      <c r="AS24" s="20">
        <f>SUM(AR24/12*9*$D24*$F24*$H24*$K24*AS$9)+SUM(AR24/12*3*$E24*$F24*$H24*$K24*AS$9)</f>
        <v>428610.6678</v>
      </c>
      <c r="AT24" s="22"/>
      <c r="AU24" s="20">
        <f>SUM(AT24/12*9*$D24*$F24*$H24*$K24*AU$9)+SUM(AT24/12*3*$E24*$F24*$H24*$K24*AU$9)</f>
        <v>0</v>
      </c>
      <c r="AV24" s="31">
        <v>44</v>
      </c>
      <c r="AW24" s="20">
        <f>SUM(AV24/12*9*$D24*$F24*$H24*$K24*AW$9)+SUM(AV24/12*3*$E24*$F24*$H24*$K24*AW$9)</f>
        <v>650305.84080000001</v>
      </c>
      <c r="AX24" s="22"/>
      <c r="AY24" s="20">
        <f>SUM(AX24/12*9*$D24*$F24*$H24*$K24*AY$9)+SUM(AX24/12*3*$E24*$F24*$H24*$K24*AY$9)</f>
        <v>0</v>
      </c>
      <c r="AZ24" s="22">
        <v>42</v>
      </c>
      <c r="BA24" s="20">
        <f>SUM(AZ24/12*9*$D24*$F24*$H24*$J24*BA$9)+SUM(AZ24/12*3*$E24*$F24*$H24*$J24*BA$9)</f>
        <v>517288.73699999996</v>
      </c>
      <c r="BB24" s="22"/>
      <c r="BC24" s="20">
        <f>SUM(BB24/12*9*$D24*$F24*$H24*$J24*BC$9)+SUM(BB24/12*3*$E24*$F24*$H24*$J24*BC$9)</f>
        <v>0</v>
      </c>
      <c r="BD24" s="22"/>
      <c r="BE24" s="20">
        <f>SUM(BD24/12*9*$D24*$F24*$H24*$J24*BE$9)+SUM(BD24/12*3*$E24*$F24*$H24*$J24*BE$9)</f>
        <v>0</v>
      </c>
      <c r="BF24" s="22">
        <v>4</v>
      </c>
      <c r="BG24" s="20">
        <f>SUM(BF24/12*9*$D24*$F24*$H24*$J24*BG$9)+SUM(BF24/12*3*$E24*$F24*$H24*$J24*BG$9)</f>
        <v>49265.593999999997</v>
      </c>
      <c r="BH24" s="22"/>
      <c r="BI24" s="20">
        <f>SUM(BH24/12*9*$D24*$F24*$H24*$J24*BI$9)+SUM(BH24/12*3*$E24*$F24*$H24*$J24*BI$9)</f>
        <v>0</v>
      </c>
      <c r="BJ24" s="22"/>
      <c r="BK24" s="20">
        <f>SUM(BJ24/12*9*$D24*$F24*$H24*$K24*BK$9)+SUM(BJ24/12*3*$E24*$F24*$H24*$K24*BK$9)</f>
        <v>0</v>
      </c>
      <c r="BL24" s="22">
        <v>40</v>
      </c>
      <c r="BM24" s="20">
        <f>SUM(BL24/12*9*$D24*$F24*$H24*$K24*BM$9)+SUM(BL24/12*3*$E24*$F24*$H24*$K24*BM$9)</f>
        <v>591187.12800000003</v>
      </c>
      <c r="BN24" s="22"/>
      <c r="BO24" s="20">
        <f>SUM(BN24/12*9*$D24*$F24*$H24*$J24*BO$9)+SUM(BN24/12*3*$E24*$F24*$H24*$J24*BO$9)</f>
        <v>0</v>
      </c>
      <c r="BP24" s="31">
        <v>1</v>
      </c>
      <c r="BQ24" s="20">
        <f>SUM(BP24/12*9*$D24*$F24*$H24*$K24*BQ$9)+SUM(BP24/12*3*$E24*$F24*$H24*$K24*BQ$9)</f>
        <v>14779.678199999998</v>
      </c>
      <c r="BR24" s="22"/>
      <c r="BS24" s="20">
        <f>SUM(BR24/12*9*$D24*$F24*$H24*$J24*BS$9)+SUM(BR24/12*3*$E24*$F24*$H24*$J24*BS$9)</f>
        <v>0</v>
      </c>
      <c r="BT24" s="22"/>
      <c r="BU24" s="20">
        <f>SUM(BT24/12*9*$D24*$F24*$H24*$J24*BU$9)+SUM(BT24/12*3*$E24*$F24*$H24*$J24*BU$9)</f>
        <v>0</v>
      </c>
      <c r="BV24" s="31">
        <v>32</v>
      </c>
      <c r="BW24" s="20">
        <f>SUM(BV24/12*9*$D24*$F24*$H24*$K24*BW$9)+SUM(BV24/12*3*$E24*$F24*$H24*$K24*BW$9)</f>
        <v>472949.70239999995</v>
      </c>
      <c r="BX24" s="20">
        <v>12</v>
      </c>
      <c r="BY24" s="31">
        <v>10</v>
      </c>
      <c r="BZ24" s="20">
        <f>SUM(BY24/12*9*$D24*$F24*$H24*$K24*BZ$9)+SUM(BY24/12*3*$E24*$F24*$H24*$K24*BZ$9)</f>
        <v>147796.78200000001</v>
      </c>
      <c r="CA24" s="31">
        <v>2</v>
      </c>
      <c r="CB24" s="20">
        <f>SUM(CA24/12*9*$D24*$F24*$H24*$K24*CB$9)+SUM(CA24/12*3*$E24*$F24*$H24*$K24*CB$9)</f>
        <v>29559.356399999997</v>
      </c>
      <c r="CC24" s="31">
        <v>45</v>
      </c>
      <c r="CD24" s="20">
        <f t="shared" ref="CD24" si="93">SUM(CC24/12*9*$D24*$F24*$H24*$K24*CD$9)+SUM(CC24/12*3*$E24*$F24*$H24*$K24*CD$9)</f>
        <v>665085.51899999997</v>
      </c>
      <c r="CE24" s="22">
        <v>16</v>
      </c>
      <c r="CF24" s="20">
        <f>SUM(CE24/12*9*$D24*$F24*$H24*$K24*CF$9)+SUM(CE24/12*3*$E24*$F24*$H24*$K24*CF$9)</f>
        <v>236474.85119999998</v>
      </c>
      <c r="CG24" s="22">
        <v>52</v>
      </c>
      <c r="CH24" s="20">
        <f>SUM(CG24/12*9*$D24*$F24*$H24*$J24*CH$9)+SUM(CG24/12*3*$E24*$F24*$H24*$J24*CH$9)</f>
        <v>640452.72199999983</v>
      </c>
      <c r="CI24" s="22">
        <v>33</v>
      </c>
      <c r="CJ24" s="20">
        <f>SUM(CI24/12*9*$D24*$F24*$H24*$J24*CJ$9)+SUM(CI24/12*3*$E24*$F24*$H24*$J24*CJ$9)</f>
        <v>406441.15049999999</v>
      </c>
      <c r="CK24" s="22">
        <v>11</v>
      </c>
      <c r="CL24" s="20">
        <f>SUM(CK24/12*9*$D24*$F24*$H24*$J24*CL$9)+SUM(CK24/12*3*$E24*$F24*$H24*$J24*CL$9)</f>
        <v>135480.3835</v>
      </c>
      <c r="CM24" s="22">
        <v>9</v>
      </c>
      <c r="CN24" s="20">
        <f>SUM(CM24/12*9*$D24*$F24*$H24*$K24*CN$9)+SUM(CM24/12*3*$E24*$F24*$H24*$K24*CN$9)</f>
        <v>133017.10380000001</v>
      </c>
      <c r="CO24" s="22">
        <v>5</v>
      </c>
      <c r="CP24" s="20">
        <f>SUM(CO24/12*9*$D24*$F24*$H24*$K24*CP$9)+SUM(CO24/12*3*$E24*$F24*$H24*$K24*CP$9)</f>
        <v>73898.391000000003</v>
      </c>
      <c r="CQ24" s="31">
        <v>7</v>
      </c>
      <c r="CR24" s="20">
        <f>SUM(CQ24/12*9*$D24*$F24*$H24*$M24*CR$9)+SUM(CQ24/12*3*$E24*$F24*$H24*$M24*CR$9)</f>
        <v>158265.72072499996</v>
      </c>
      <c r="CS24" s="31">
        <v>67</v>
      </c>
      <c r="CT24" s="20">
        <f>SUM(CS24/12*9*$D24*$F24*$H24*$L24*CT$9)+SUM(CS24/12*3*$E24*$F24*$H24*$L24*CT$9)</f>
        <v>1314423.6427750001</v>
      </c>
      <c r="CU24" s="20"/>
      <c r="CV24" s="20"/>
      <c r="CW24" s="20"/>
      <c r="CX24" s="20"/>
      <c r="CY24" s="53">
        <f>SUM(AD24,R24,T24,AB24,N24,V24,P24,BF24,BT24,CG24,CK24,BH24,CI24,AF24,AZ24,BB24,AH24,BD24,BR24,AJ24,X24,CO24,BJ24,CM24,BL24,BY24,CC24,BV24,CA24,AL24,AN24,AP24,AR24,AT24,AX24,AV24,BP24,CS24,CQ24,CE24,Z24,BN24)</f>
        <v>559</v>
      </c>
      <c r="CZ24" s="53">
        <f>SUM(AE24,S24,U24,AC24,O24,W24,Q24,BG24,BU24,CH24,CL24,BI24,CJ24,AG24,BA24,BC24,AI24,BE24,BS24,AK24,Y24,CP24,BK24,CN24,BM24,BZ24,CD24,BW24,CB24,AM24,AO24,AQ24,AS24,AU24,AY24,AW24,BQ24,CT24,CR24,CF24,AA24,BO24)</f>
        <v>8020086.8060999997</v>
      </c>
    </row>
    <row r="25" spans="1:104" x14ac:dyDescent="0.25">
      <c r="A25" s="75">
        <v>5</v>
      </c>
      <c r="B25" s="84"/>
      <c r="C25" s="71" t="s">
        <v>132</v>
      </c>
      <c r="D25" s="79"/>
      <c r="E25" s="79">
        <v>9959</v>
      </c>
      <c r="F25" s="80">
        <v>1.17</v>
      </c>
      <c r="G25" s="80"/>
      <c r="H25" s="85">
        <v>1</v>
      </c>
      <c r="I25" s="86"/>
      <c r="J25" s="17">
        <v>1.4</v>
      </c>
      <c r="K25" s="17">
        <v>1.68</v>
      </c>
      <c r="L25" s="17">
        <v>2.23</v>
      </c>
      <c r="M25" s="19">
        <v>2.57</v>
      </c>
      <c r="N25" s="46">
        <f>N26</f>
        <v>0</v>
      </c>
      <c r="O25" s="46">
        <f>O26</f>
        <v>0</v>
      </c>
      <c r="P25" s="46">
        <f t="shared" ref="P25:CA25" si="94">P26</f>
        <v>0</v>
      </c>
      <c r="Q25" s="46">
        <f t="shared" si="94"/>
        <v>0</v>
      </c>
      <c r="R25" s="46">
        <f t="shared" si="94"/>
        <v>0</v>
      </c>
      <c r="S25" s="46">
        <f t="shared" si="94"/>
        <v>0</v>
      </c>
      <c r="T25" s="46">
        <f t="shared" si="94"/>
        <v>30</v>
      </c>
      <c r="U25" s="46">
        <f t="shared" si="94"/>
        <v>485736.61499999987</v>
      </c>
      <c r="V25" s="46">
        <f t="shared" si="94"/>
        <v>0</v>
      </c>
      <c r="W25" s="46">
        <f t="shared" si="94"/>
        <v>0</v>
      </c>
      <c r="X25" s="87">
        <f t="shared" si="94"/>
        <v>0</v>
      </c>
      <c r="Y25" s="87">
        <f t="shared" si="94"/>
        <v>0</v>
      </c>
      <c r="Z25" s="87">
        <f t="shared" si="94"/>
        <v>0</v>
      </c>
      <c r="AA25" s="87">
        <f t="shared" si="94"/>
        <v>0</v>
      </c>
      <c r="AB25" s="46">
        <f t="shared" si="94"/>
        <v>0</v>
      </c>
      <c r="AC25" s="46">
        <f t="shared" si="94"/>
        <v>0</v>
      </c>
      <c r="AD25" s="46">
        <f t="shared" si="94"/>
        <v>0</v>
      </c>
      <c r="AE25" s="46">
        <f t="shared" si="94"/>
        <v>0</v>
      </c>
      <c r="AF25" s="46">
        <f t="shared" si="94"/>
        <v>0</v>
      </c>
      <c r="AG25" s="46">
        <f t="shared" si="94"/>
        <v>0</v>
      </c>
      <c r="AH25" s="46">
        <f t="shared" si="94"/>
        <v>0</v>
      </c>
      <c r="AI25" s="46">
        <f t="shared" si="94"/>
        <v>0</v>
      </c>
      <c r="AJ25" s="46">
        <f t="shared" si="94"/>
        <v>0</v>
      </c>
      <c r="AK25" s="46">
        <f t="shared" si="94"/>
        <v>0</v>
      </c>
      <c r="AL25" s="46">
        <f t="shared" si="94"/>
        <v>0</v>
      </c>
      <c r="AM25" s="46">
        <f t="shared" si="94"/>
        <v>0</v>
      </c>
      <c r="AN25" s="46">
        <f t="shared" si="94"/>
        <v>0</v>
      </c>
      <c r="AO25" s="46">
        <f t="shared" si="94"/>
        <v>0</v>
      </c>
      <c r="AP25" s="46">
        <f t="shared" si="94"/>
        <v>0</v>
      </c>
      <c r="AQ25" s="46">
        <f t="shared" si="94"/>
        <v>0</v>
      </c>
      <c r="AR25" s="46">
        <f t="shared" si="94"/>
        <v>4</v>
      </c>
      <c r="AS25" s="46">
        <f t="shared" si="94"/>
        <v>77717.858399999997</v>
      </c>
      <c r="AT25" s="46">
        <f t="shared" si="94"/>
        <v>0</v>
      </c>
      <c r="AU25" s="46">
        <f t="shared" si="94"/>
        <v>0</v>
      </c>
      <c r="AV25" s="46">
        <f t="shared" si="94"/>
        <v>2</v>
      </c>
      <c r="AW25" s="46">
        <f t="shared" si="94"/>
        <v>38858.929199999999</v>
      </c>
      <c r="AX25" s="46">
        <f t="shared" si="94"/>
        <v>0</v>
      </c>
      <c r="AY25" s="46">
        <f t="shared" si="94"/>
        <v>0</v>
      </c>
      <c r="AZ25" s="46">
        <f t="shared" si="94"/>
        <v>0</v>
      </c>
      <c r="BA25" s="46">
        <f t="shared" si="94"/>
        <v>0</v>
      </c>
      <c r="BB25" s="46">
        <f t="shared" si="94"/>
        <v>0</v>
      </c>
      <c r="BC25" s="46">
        <f t="shared" si="94"/>
        <v>0</v>
      </c>
      <c r="BD25" s="46">
        <f t="shared" si="94"/>
        <v>0</v>
      </c>
      <c r="BE25" s="46">
        <f t="shared" si="94"/>
        <v>0</v>
      </c>
      <c r="BF25" s="46">
        <f t="shared" si="94"/>
        <v>0</v>
      </c>
      <c r="BG25" s="46">
        <f t="shared" si="94"/>
        <v>0</v>
      </c>
      <c r="BH25" s="46">
        <f t="shared" si="94"/>
        <v>0</v>
      </c>
      <c r="BI25" s="46">
        <f t="shared" si="94"/>
        <v>0</v>
      </c>
      <c r="BJ25" s="46">
        <f t="shared" si="94"/>
        <v>0</v>
      </c>
      <c r="BK25" s="46">
        <f t="shared" si="94"/>
        <v>0</v>
      </c>
      <c r="BL25" s="46">
        <f t="shared" si="94"/>
        <v>12</v>
      </c>
      <c r="BM25" s="46">
        <f t="shared" si="94"/>
        <v>233153.57519999996</v>
      </c>
      <c r="BN25" s="46">
        <f t="shared" si="94"/>
        <v>0</v>
      </c>
      <c r="BO25" s="46">
        <f t="shared" si="94"/>
        <v>0</v>
      </c>
      <c r="BP25" s="46">
        <f t="shared" si="94"/>
        <v>0</v>
      </c>
      <c r="BQ25" s="46">
        <f t="shared" si="94"/>
        <v>0</v>
      </c>
      <c r="BR25" s="46">
        <f t="shared" si="94"/>
        <v>0</v>
      </c>
      <c r="BS25" s="46">
        <f t="shared" si="94"/>
        <v>0</v>
      </c>
      <c r="BT25" s="46">
        <f t="shared" si="94"/>
        <v>0</v>
      </c>
      <c r="BU25" s="46">
        <f t="shared" si="94"/>
        <v>0</v>
      </c>
      <c r="BV25" s="46">
        <f t="shared" si="94"/>
        <v>0</v>
      </c>
      <c r="BW25" s="46">
        <f t="shared" si="94"/>
        <v>0</v>
      </c>
      <c r="BX25" s="46">
        <v>0</v>
      </c>
      <c r="BY25" s="46">
        <f t="shared" si="94"/>
        <v>0</v>
      </c>
      <c r="BZ25" s="46">
        <f t="shared" si="94"/>
        <v>0</v>
      </c>
      <c r="CA25" s="46">
        <f t="shared" si="94"/>
        <v>0</v>
      </c>
      <c r="CB25" s="46">
        <f t="shared" ref="CB25:CT25" si="95">CB26</f>
        <v>0</v>
      </c>
      <c r="CC25" s="46">
        <f t="shared" si="95"/>
        <v>0</v>
      </c>
      <c r="CD25" s="46">
        <f t="shared" si="95"/>
        <v>0</v>
      </c>
      <c r="CE25" s="46">
        <f t="shared" si="95"/>
        <v>5</v>
      </c>
      <c r="CF25" s="46">
        <f t="shared" si="95"/>
        <v>97147.322999999989</v>
      </c>
      <c r="CG25" s="46">
        <f t="shared" si="95"/>
        <v>3</v>
      </c>
      <c r="CH25" s="46">
        <f t="shared" si="95"/>
        <v>48573.661499999987</v>
      </c>
      <c r="CI25" s="46">
        <f t="shared" si="95"/>
        <v>2</v>
      </c>
      <c r="CJ25" s="46">
        <f t="shared" si="95"/>
        <v>32382.440999999995</v>
      </c>
      <c r="CK25" s="46">
        <f t="shared" si="95"/>
        <v>0</v>
      </c>
      <c r="CL25" s="46">
        <f t="shared" si="95"/>
        <v>0</v>
      </c>
      <c r="CM25" s="46">
        <f t="shared" si="95"/>
        <v>11</v>
      </c>
      <c r="CN25" s="46">
        <f t="shared" si="95"/>
        <v>213724.11059999999</v>
      </c>
      <c r="CO25" s="46">
        <f t="shared" si="95"/>
        <v>0</v>
      </c>
      <c r="CP25" s="46">
        <f t="shared" si="95"/>
        <v>0</v>
      </c>
      <c r="CQ25" s="46">
        <f t="shared" si="95"/>
        <v>0</v>
      </c>
      <c r="CR25" s="46">
        <f t="shared" si="95"/>
        <v>0</v>
      </c>
      <c r="CS25" s="46">
        <f t="shared" si="95"/>
        <v>0</v>
      </c>
      <c r="CT25" s="46">
        <f t="shared" si="95"/>
        <v>0</v>
      </c>
      <c r="CU25" s="46"/>
      <c r="CV25" s="46"/>
      <c r="CW25" s="46"/>
      <c r="CX25" s="46"/>
      <c r="CY25" s="46">
        <f t="shared" ref="CY25:CZ25" si="96">CY26</f>
        <v>69</v>
      </c>
      <c r="CZ25" s="46">
        <f t="shared" si="96"/>
        <v>1227294.5138999999</v>
      </c>
    </row>
    <row r="26" spans="1:104" x14ac:dyDescent="0.25">
      <c r="A26" s="66"/>
      <c r="B26" s="65">
        <v>10</v>
      </c>
      <c r="C26" s="23" t="s">
        <v>133</v>
      </c>
      <c r="D26" s="21">
        <f>D24</f>
        <v>9860</v>
      </c>
      <c r="E26" s="21">
        <v>9959</v>
      </c>
      <c r="F26" s="18">
        <v>1.17</v>
      </c>
      <c r="G26" s="18"/>
      <c r="H26" s="29">
        <v>1</v>
      </c>
      <c r="I26" s="30"/>
      <c r="J26" s="17">
        <v>1.4</v>
      </c>
      <c r="K26" s="17">
        <v>1.68</v>
      </c>
      <c r="L26" s="17">
        <v>2.23</v>
      </c>
      <c r="M26" s="19">
        <v>2.57</v>
      </c>
      <c r="N26" s="22"/>
      <c r="O26" s="20">
        <f>SUM(N26/12*9*$D26*$F26*$H26*$J26*O$9)+SUM(N26/12*3*$E26*$F26*$H26*$J26*O$9)</f>
        <v>0</v>
      </c>
      <c r="P26" s="22"/>
      <c r="Q26" s="20">
        <f>SUM(P26/12*9*$D26*$F26*$H26*$J26*Q$9)+SUM(P26/12*3*$E26*$F26*$H26*$J26*Q$9)</f>
        <v>0</v>
      </c>
      <c r="R26" s="21"/>
      <c r="S26" s="20">
        <f>SUM(R26/12*9*$D26*$F26*$H26*$J26*S$9)+SUM(R26/12*3*$E26*$F26*$H26*$J26*S$9)</f>
        <v>0</v>
      </c>
      <c r="T26" s="22">
        <v>30</v>
      </c>
      <c r="U26" s="20">
        <f>SUM(T26/12*9*$D26*$F26*$H26*$J26*U$9)+SUM(T26/12*3*$E26*$F26*$H26*$J26*U$9)</f>
        <v>485736.61499999987</v>
      </c>
      <c r="V26" s="22"/>
      <c r="W26" s="20">
        <f>SUM(V26/12*9*$D26*$F26*$H26*$J26*W$9)+SUM(V26/12*3*$E26*$F26*$H26*$J26*W$9)</f>
        <v>0</v>
      </c>
      <c r="X26" s="22"/>
      <c r="Y26" s="20">
        <f>SUM(X26/12*9*$D26*$F26*$H26*$J26*Y$9)+SUM(X26/12*3*$E26*$F26*$H26*$J26*Y$9)</f>
        <v>0</v>
      </c>
      <c r="Z26" s="22"/>
      <c r="AA26" s="20">
        <f>SUM(Z26/12*9*$D26*$F26*$H26*$J26*AA$9)+SUM(Z26/12*3*$E26*$F26*$H26*$J26*AA$9)</f>
        <v>0</v>
      </c>
      <c r="AB26" s="22"/>
      <c r="AC26" s="20">
        <f>SUM(AB26/12*9*$D26*$F26*$H26*$J26*AC$9)+SUM(AB26/12*3*$E26*$F26*$H26*$J26*AC$9)</f>
        <v>0</v>
      </c>
      <c r="AD26" s="21"/>
      <c r="AE26" s="20">
        <f>SUM(AD26/12*9*$D26*$F26*$H26*$J26*AE$9)+SUM(AD26/12*3*$E26*$F26*$H26*$J26*AE$9)</f>
        <v>0</v>
      </c>
      <c r="AF26" s="22"/>
      <c r="AG26" s="20">
        <f>SUM(AF26/12*9*$D26*$F26*$H26*$J26*AG$9)+SUM(AF26/12*3*$E26*$F26*$H26*$J26*AG$9)</f>
        <v>0</v>
      </c>
      <c r="AH26" s="22"/>
      <c r="AI26" s="20">
        <f>SUM(AH26/12*9*$D26*$F26*$H26*$J26*AI$9)+SUM(AH26/12*3*$E26*$F26*$H26*$J26*AI$9)</f>
        <v>0</v>
      </c>
      <c r="AJ26" s="22"/>
      <c r="AK26" s="20">
        <f>SUM(AJ26/12*9*$D26*$F26*$H26*$J26*AK$9)+SUM(AJ26/12*3*$E26*$F26*$H26*$J26*AK$9)</f>
        <v>0</v>
      </c>
      <c r="AL26" s="22"/>
      <c r="AM26" s="20">
        <f>SUM(AL26/12*9*$D26*$F26*$H26*$K26*AM$9)+SUM(AL26/12*3*$E26*$F26*$H26*$K26*AM$9)</f>
        <v>0</v>
      </c>
      <c r="AN26" s="22"/>
      <c r="AO26" s="20">
        <f>SUM(AN26/12*9*$D26*$F26*$H26*$K26*AO$9)+SUM(AN26/12*3*$E26*$F26*$H26*$K26*AO$9)</f>
        <v>0</v>
      </c>
      <c r="AP26" s="22"/>
      <c r="AQ26" s="20">
        <f>SUM(AP26/12*9*$D26*$F26*$H26*$K26*AQ$9)+SUM(AP26/12*3*$E26*$F26*$H26*$K26*AQ$9)</f>
        <v>0</v>
      </c>
      <c r="AR26" s="31">
        <v>4</v>
      </c>
      <c r="AS26" s="20">
        <f>SUM(AR26/12*9*$D26*$F26*$H26*$K26*AS$9)+SUM(AR26/12*3*$E26*$F26*$H26*$K26*AS$9)</f>
        <v>77717.858399999997</v>
      </c>
      <c r="AT26" s="22"/>
      <c r="AU26" s="20">
        <f>SUM(AT26/12*9*$D26*$F26*$H26*$K26*AU$9)+SUM(AT26/12*3*$E26*$F26*$H26*$K26*AU$9)</f>
        <v>0</v>
      </c>
      <c r="AV26" s="31">
        <v>2</v>
      </c>
      <c r="AW26" s="20">
        <f>SUM(AV26/12*9*$D26*$F26*$H26*$K26*AW$9)+SUM(AV26/12*3*$E26*$F26*$H26*$K26*AW$9)</f>
        <v>38858.929199999999</v>
      </c>
      <c r="AX26" s="22"/>
      <c r="AY26" s="20">
        <f>SUM(AX26/12*9*$D26*$F26*$H26*$K26*AY$9)+SUM(AX26/12*3*$E26*$F26*$H26*$K26*AY$9)</f>
        <v>0</v>
      </c>
      <c r="AZ26" s="22"/>
      <c r="BA26" s="20">
        <f>SUM(AZ26/12*9*$D26*$F26*$H26*$J26*BA$9)+SUM(AZ26/12*3*$E26*$F26*$H26*$J26*BA$9)</f>
        <v>0</v>
      </c>
      <c r="BB26" s="22"/>
      <c r="BC26" s="20">
        <f>SUM(BB26/12*9*$D26*$F26*$H26*$J26*BC$9)+SUM(BB26/12*3*$E26*$F26*$H26*$J26*BC$9)</f>
        <v>0</v>
      </c>
      <c r="BD26" s="22"/>
      <c r="BE26" s="20">
        <f>SUM(BD26/12*9*$D26*$F26*$H26*$J26*BE$9)+SUM(BD26/12*3*$E26*$F26*$H26*$J26*BE$9)</f>
        <v>0</v>
      </c>
      <c r="BF26" s="22"/>
      <c r="BG26" s="20">
        <f>SUM(BF26/12*9*$D26*$F26*$H26*$J26*BG$9)+SUM(BF26/12*3*$E26*$F26*$H26*$J26*BG$9)</f>
        <v>0</v>
      </c>
      <c r="BH26" s="22"/>
      <c r="BI26" s="20">
        <f>SUM(BH26/12*9*$D26*$F26*$H26*$J26*BI$9)+SUM(BH26/12*3*$E26*$F26*$H26*$J26*BI$9)</f>
        <v>0</v>
      </c>
      <c r="BJ26" s="22"/>
      <c r="BK26" s="20">
        <f>SUM(BJ26/12*9*$D26*$F26*$H26*$K26*BK$9)+SUM(BJ26/12*3*$E26*$F26*$H26*$K26*BK$9)</f>
        <v>0</v>
      </c>
      <c r="BL26" s="22">
        <v>12</v>
      </c>
      <c r="BM26" s="20">
        <f>SUM(BL26/12*9*$D26*$F26*$H26*$K26*BM$9)+SUM(BL26/12*3*$E26*$F26*$H26*$K26*BM$9)</f>
        <v>233153.57519999996</v>
      </c>
      <c r="BN26" s="22"/>
      <c r="BO26" s="20">
        <f>SUM(BN26/12*9*$D26*$F26*$H26*$J26*BO$9)+SUM(BN26/12*3*$E26*$F26*$H26*$J26*BO$9)</f>
        <v>0</v>
      </c>
      <c r="BP26" s="22"/>
      <c r="BQ26" s="20">
        <f>SUM(BP26/12*9*$D26*$F26*$H26*$K26*BQ$9)+SUM(BP26/12*3*$E26*$F26*$H26*$K26*BQ$9)</f>
        <v>0</v>
      </c>
      <c r="BR26" s="22"/>
      <c r="BS26" s="20">
        <f>SUM(BR26/12*9*$D26*$F26*$H26*$J26*BS$9)+SUM(BR26/12*3*$E26*$F26*$H26*$J26*BS$9)</f>
        <v>0</v>
      </c>
      <c r="BT26" s="22"/>
      <c r="BU26" s="20">
        <f>SUM(BT26/12*9*$D26*$F26*$H26*$J26*BU$9)+SUM(BT26/12*3*$E26*$F26*$H26*$J26*BU$9)</f>
        <v>0</v>
      </c>
      <c r="BV26" s="22"/>
      <c r="BW26" s="20">
        <f>SUM(BV26/12*9*$D26*$F26*$H26*$K26*BW$9)+SUM(BV26/12*3*$E26*$F26*$H26*$K26*BW$9)</f>
        <v>0</v>
      </c>
      <c r="BX26" s="20">
        <v>0</v>
      </c>
      <c r="BY26" s="22"/>
      <c r="BZ26" s="20">
        <f>SUM(BY26/12*9*$D26*$F26*$H26*$K26*BZ$9)+SUM(BY26/12*3*$E26*$F26*$H26*$K26*BZ$9)</f>
        <v>0</v>
      </c>
      <c r="CA26" s="22"/>
      <c r="CB26" s="20">
        <f>SUM(CA26/12*9*$D26*$F26*$H26*$K26*CB$9)+SUM(CA26/12*3*$E26*$F26*$H26*$K26*CB$9)</f>
        <v>0</v>
      </c>
      <c r="CC26" s="31"/>
      <c r="CD26" s="20">
        <f t="shared" ref="CD26" si="97">SUM(CC26/12*9*$D26*$F26*$H26*$K26*CD$9)+SUM(CC26/12*3*$E26*$F26*$H26*$K26*CD$9)</f>
        <v>0</v>
      </c>
      <c r="CE26" s="22">
        <v>5</v>
      </c>
      <c r="CF26" s="20">
        <f>SUM(CE26/12*9*$D26*$F26*$H26*$K26*CF$9)+SUM(CE26/12*3*$E26*$F26*$H26*$K26*CF$9)</f>
        <v>97147.322999999989</v>
      </c>
      <c r="CG26" s="22">
        <v>3</v>
      </c>
      <c r="CH26" s="20">
        <f>SUM(CG26/12*9*$D26*$F26*$H26*$J26*CH$9)+SUM(CG26/12*3*$E26*$F26*$H26*$J26*CH$9)</f>
        <v>48573.661499999987</v>
      </c>
      <c r="CI26" s="22">
        <v>2</v>
      </c>
      <c r="CJ26" s="20">
        <f>SUM(CI26/12*9*$D26*$F26*$H26*$J26*CJ$9)+SUM(CI26/12*3*$E26*$F26*$H26*$J26*CJ$9)</f>
        <v>32382.440999999995</v>
      </c>
      <c r="CK26" s="22"/>
      <c r="CL26" s="20">
        <f>SUM(CK26/12*9*$D26*$F26*$H26*$J26*CL$9)+SUM(CK26/12*3*$E26*$F26*$H26*$J26*CL$9)</f>
        <v>0</v>
      </c>
      <c r="CM26" s="22">
        <v>11</v>
      </c>
      <c r="CN26" s="20">
        <f>SUM(CM26/12*9*$D26*$F26*$H26*$K26*CN$9)+SUM(CM26/12*3*$E26*$F26*$H26*$K26*CN$9)</f>
        <v>213724.11059999999</v>
      </c>
      <c r="CO26" s="22"/>
      <c r="CP26" s="20">
        <f>SUM(CO26/12*9*$D26*$F26*$H26*$K26*CP$9)+SUM(CO26/12*3*$E26*$F26*$H26*$K26*CP$9)</f>
        <v>0</v>
      </c>
      <c r="CQ26" s="31"/>
      <c r="CR26" s="20">
        <f>SUM(CQ26/12*9*$D26*$F26*$H26*$M26*CR$9)+SUM(CQ26/12*3*$E26*$F26*$H26*$M26*CR$9)</f>
        <v>0</v>
      </c>
      <c r="CS26" s="31"/>
      <c r="CT26" s="20">
        <f>SUM(CS26/12*9*$D26*$F26*$H26*$L26*CT$9)+SUM(CS26/12*3*$E26*$F26*$H26*$L26*CT$9)</f>
        <v>0</v>
      </c>
      <c r="CU26" s="20"/>
      <c r="CV26" s="20"/>
      <c r="CW26" s="20"/>
      <c r="CX26" s="20"/>
      <c r="CY26" s="53">
        <f>SUM(AD26,R26,T26,AB26,N26,V26,P26,BF26,BT26,CG26,CK26,BH26,CI26,AF26,AZ26,BB26,AH26,BD26,BR26,AJ26,X26,CO26,BJ26,CM26,BL26,BY26,CC26,BV26,CA26,AL26,AN26,AP26,AR26,AT26,AX26,AV26,BP26,CS26,CQ26,CE26,Z26,BN26)</f>
        <v>69</v>
      </c>
      <c r="CZ26" s="53">
        <f>SUM(AE26,S26,U26,AC26,O26,W26,Q26,BG26,BU26,CH26,CL26,BI26,CJ26,AG26,BA26,BC26,AI26,BE26,BS26,AK26,Y26,CP26,BK26,CN26,BM26,BZ26,CD26,BW26,CB26,AM26,AO26,AQ26,AS26,AU26,AY26,AW26,BQ26,CT26,CR26,CF26,AA26,BO26)</f>
        <v>1227294.5138999999</v>
      </c>
    </row>
    <row r="27" spans="1:104" s="57" customFormat="1" x14ac:dyDescent="0.25">
      <c r="A27" s="75">
        <v>6</v>
      </c>
      <c r="B27" s="75"/>
      <c r="C27" s="71" t="s">
        <v>134</v>
      </c>
      <c r="D27" s="78"/>
      <c r="E27" s="79">
        <v>9959</v>
      </c>
      <c r="F27" s="80">
        <v>1.54</v>
      </c>
      <c r="G27" s="80"/>
      <c r="H27" s="81"/>
      <c r="I27" s="82"/>
      <c r="J27" s="47"/>
      <c r="K27" s="47"/>
      <c r="L27" s="47"/>
      <c r="M27" s="19">
        <v>2.57</v>
      </c>
      <c r="N27" s="46">
        <f>N28</f>
        <v>0</v>
      </c>
      <c r="O27" s="46">
        <f>O28</f>
        <v>0</v>
      </c>
      <c r="P27" s="46">
        <f t="shared" ref="P27:CA27" si="98">P28</f>
        <v>0</v>
      </c>
      <c r="Q27" s="46">
        <f t="shared" si="98"/>
        <v>0</v>
      </c>
      <c r="R27" s="46">
        <f t="shared" si="98"/>
        <v>0</v>
      </c>
      <c r="S27" s="46">
        <f t="shared" si="98"/>
        <v>0</v>
      </c>
      <c r="T27" s="46">
        <f t="shared" si="98"/>
        <v>0</v>
      </c>
      <c r="U27" s="46">
        <f t="shared" si="98"/>
        <v>0</v>
      </c>
      <c r="V27" s="46">
        <f t="shared" si="98"/>
        <v>0</v>
      </c>
      <c r="W27" s="46">
        <f t="shared" si="98"/>
        <v>0</v>
      </c>
      <c r="X27" s="87">
        <f t="shared" si="98"/>
        <v>0</v>
      </c>
      <c r="Y27" s="87">
        <f t="shared" si="98"/>
        <v>0</v>
      </c>
      <c r="Z27" s="87">
        <f t="shared" si="98"/>
        <v>616</v>
      </c>
      <c r="AA27" s="87">
        <f t="shared" si="98"/>
        <v>13127896.936000001</v>
      </c>
      <c r="AB27" s="46">
        <f t="shared" si="98"/>
        <v>0</v>
      </c>
      <c r="AC27" s="46">
        <f t="shared" si="98"/>
        <v>0</v>
      </c>
      <c r="AD27" s="46">
        <f t="shared" si="98"/>
        <v>0</v>
      </c>
      <c r="AE27" s="46">
        <f t="shared" si="98"/>
        <v>0</v>
      </c>
      <c r="AF27" s="46">
        <f t="shared" si="98"/>
        <v>2</v>
      </c>
      <c r="AG27" s="46">
        <f t="shared" si="98"/>
        <v>42623.042000000001</v>
      </c>
      <c r="AH27" s="46">
        <f t="shared" si="98"/>
        <v>0</v>
      </c>
      <c r="AI27" s="46">
        <f t="shared" si="98"/>
        <v>0</v>
      </c>
      <c r="AJ27" s="46">
        <f t="shared" si="98"/>
        <v>0</v>
      </c>
      <c r="AK27" s="46">
        <f t="shared" si="98"/>
        <v>0</v>
      </c>
      <c r="AL27" s="46">
        <f t="shared" si="98"/>
        <v>0</v>
      </c>
      <c r="AM27" s="46">
        <f t="shared" si="98"/>
        <v>0</v>
      </c>
      <c r="AN27" s="46">
        <f t="shared" si="98"/>
        <v>0</v>
      </c>
      <c r="AO27" s="46">
        <f t="shared" si="98"/>
        <v>0</v>
      </c>
      <c r="AP27" s="46">
        <f t="shared" si="98"/>
        <v>0</v>
      </c>
      <c r="AQ27" s="46">
        <f t="shared" si="98"/>
        <v>0</v>
      </c>
      <c r="AR27" s="46">
        <f t="shared" si="98"/>
        <v>1</v>
      </c>
      <c r="AS27" s="46">
        <f t="shared" si="98"/>
        <v>25573.825199999999</v>
      </c>
      <c r="AT27" s="46">
        <f t="shared" si="98"/>
        <v>0</v>
      </c>
      <c r="AU27" s="46">
        <f t="shared" si="98"/>
        <v>0</v>
      </c>
      <c r="AV27" s="46">
        <f t="shared" si="98"/>
        <v>5</v>
      </c>
      <c r="AW27" s="46">
        <f t="shared" si="98"/>
        <v>127869.126</v>
      </c>
      <c r="AX27" s="46">
        <f t="shared" si="98"/>
        <v>10</v>
      </c>
      <c r="AY27" s="46">
        <f t="shared" si="98"/>
        <v>255738.25200000001</v>
      </c>
      <c r="AZ27" s="46">
        <f t="shared" si="98"/>
        <v>6</v>
      </c>
      <c r="BA27" s="46">
        <f t="shared" si="98"/>
        <v>127869.126</v>
      </c>
      <c r="BB27" s="46">
        <f t="shared" si="98"/>
        <v>0</v>
      </c>
      <c r="BC27" s="46">
        <f t="shared" si="98"/>
        <v>0</v>
      </c>
      <c r="BD27" s="46">
        <f t="shared" si="98"/>
        <v>0</v>
      </c>
      <c r="BE27" s="46">
        <f t="shared" si="98"/>
        <v>0</v>
      </c>
      <c r="BF27" s="46">
        <f t="shared" si="98"/>
        <v>5</v>
      </c>
      <c r="BG27" s="46">
        <f t="shared" si="98"/>
        <v>106557.605</v>
      </c>
      <c r="BH27" s="46">
        <f t="shared" si="98"/>
        <v>0</v>
      </c>
      <c r="BI27" s="46">
        <f t="shared" si="98"/>
        <v>0</v>
      </c>
      <c r="BJ27" s="46">
        <f t="shared" si="98"/>
        <v>0</v>
      </c>
      <c r="BK27" s="46">
        <f t="shared" si="98"/>
        <v>0</v>
      </c>
      <c r="BL27" s="46">
        <f t="shared" si="98"/>
        <v>20</v>
      </c>
      <c r="BM27" s="46">
        <f t="shared" si="98"/>
        <v>511476.50400000002</v>
      </c>
      <c r="BN27" s="46">
        <f t="shared" si="98"/>
        <v>0</v>
      </c>
      <c r="BO27" s="46">
        <f t="shared" si="98"/>
        <v>0</v>
      </c>
      <c r="BP27" s="46">
        <f t="shared" si="98"/>
        <v>4</v>
      </c>
      <c r="BQ27" s="46">
        <f t="shared" si="98"/>
        <v>102295.3008</v>
      </c>
      <c r="BR27" s="46">
        <f t="shared" si="98"/>
        <v>0</v>
      </c>
      <c r="BS27" s="46">
        <f t="shared" si="98"/>
        <v>0</v>
      </c>
      <c r="BT27" s="46">
        <f t="shared" si="98"/>
        <v>0</v>
      </c>
      <c r="BU27" s="46">
        <f t="shared" si="98"/>
        <v>0</v>
      </c>
      <c r="BV27" s="46">
        <f t="shared" si="98"/>
        <v>10</v>
      </c>
      <c r="BW27" s="46">
        <f t="shared" si="98"/>
        <v>255738.25200000001</v>
      </c>
      <c r="BX27" s="46">
        <v>3.4285714285714284</v>
      </c>
      <c r="BY27" s="46">
        <f t="shared" si="98"/>
        <v>1</v>
      </c>
      <c r="BZ27" s="46">
        <f t="shared" si="98"/>
        <v>25573.825199999999</v>
      </c>
      <c r="CA27" s="46">
        <f t="shared" si="98"/>
        <v>0</v>
      </c>
      <c r="CB27" s="46">
        <f t="shared" ref="CB27:CT27" si="99">CB28</f>
        <v>0</v>
      </c>
      <c r="CC27" s="46">
        <f t="shared" si="99"/>
        <v>45</v>
      </c>
      <c r="CD27" s="46">
        <f t="shared" si="99"/>
        <v>1150822.1340000001</v>
      </c>
      <c r="CE27" s="46">
        <f t="shared" si="99"/>
        <v>43</v>
      </c>
      <c r="CF27" s="46">
        <f t="shared" si="99"/>
        <v>1099674.4835999999</v>
      </c>
      <c r="CG27" s="46">
        <f t="shared" si="99"/>
        <v>7</v>
      </c>
      <c r="CH27" s="46">
        <f t="shared" si="99"/>
        <v>149180.647</v>
      </c>
      <c r="CI27" s="46">
        <f t="shared" si="99"/>
        <v>45</v>
      </c>
      <c r="CJ27" s="46">
        <f t="shared" si="99"/>
        <v>959018.44499999995</v>
      </c>
      <c r="CK27" s="46">
        <f t="shared" si="99"/>
        <v>6</v>
      </c>
      <c r="CL27" s="46">
        <f t="shared" si="99"/>
        <v>127869.126</v>
      </c>
      <c r="CM27" s="46">
        <f t="shared" si="99"/>
        <v>9</v>
      </c>
      <c r="CN27" s="46">
        <f t="shared" si="99"/>
        <v>230164.42679999999</v>
      </c>
      <c r="CO27" s="46">
        <f t="shared" si="99"/>
        <v>5</v>
      </c>
      <c r="CP27" s="46">
        <f t="shared" si="99"/>
        <v>127869.126</v>
      </c>
      <c r="CQ27" s="46">
        <f t="shared" si="99"/>
        <v>1</v>
      </c>
      <c r="CR27" s="46">
        <f t="shared" si="99"/>
        <v>39121.863550000002</v>
      </c>
      <c r="CS27" s="46">
        <f t="shared" si="99"/>
        <v>8</v>
      </c>
      <c r="CT27" s="46">
        <f t="shared" si="99"/>
        <v>271569.66760000004</v>
      </c>
      <c r="CU27" s="46"/>
      <c r="CV27" s="46"/>
      <c r="CW27" s="46"/>
      <c r="CX27" s="46"/>
      <c r="CY27" s="46">
        <f t="shared" ref="CY27:CZ27" si="100">CY28</f>
        <v>849</v>
      </c>
      <c r="CZ27" s="46">
        <f t="shared" si="100"/>
        <v>18864501.713750001</v>
      </c>
    </row>
    <row r="28" spans="1:104" x14ac:dyDescent="0.25">
      <c r="A28" s="66"/>
      <c r="B28" s="65">
        <v>11</v>
      </c>
      <c r="C28" s="23" t="s">
        <v>135</v>
      </c>
      <c r="D28" s="21">
        <f>D26</f>
        <v>9860</v>
      </c>
      <c r="E28" s="21">
        <v>9959</v>
      </c>
      <c r="F28" s="18">
        <v>1.54</v>
      </c>
      <c r="G28" s="18"/>
      <c r="H28" s="29">
        <v>1</v>
      </c>
      <c r="I28" s="30"/>
      <c r="J28" s="17">
        <v>1.4</v>
      </c>
      <c r="K28" s="17">
        <v>1.68</v>
      </c>
      <c r="L28" s="17">
        <v>2.23</v>
      </c>
      <c r="M28" s="19">
        <v>2.57</v>
      </c>
      <c r="N28" s="27"/>
      <c r="O28" s="20">
        <f>SUM(N28/12*9*$D28*$F28*$H28*$J28*O$9)+SUM(N28/12*3*$E28*$F28*$H28*$J28*O$9)</f>
        <v>0</v>
      </c>
      <c r="P28" s="27"/>
      <c r="Q28" s="20">
        <f>SUM(P28/12*9*$D28*$F28*$H28*$J28*Q$9)+SUM(P28/12*3*$E28*$F28*$H28*$J28*Q$9)</f>
        <v>0</v>
      </c>
      <c r="R28" s="21"/>
      <c r="S28" s="20">
        <f>SUM(R28/12*9*$D28*$F28*$H28*$J28*S$9)+SUM(R28/12*3*$E28*$F28*$H28*$J28*S$9)</f>
        <v>0</v>
      </c>
      <c r="T28" s="27"/>
      <c r="U28" s="20">
        <f>SUM(T28/12*9*$D28*$F28*$H28*$J28*U$9)+SUM(T28/12*3*$E28*$F28*$H28*$J28*U$9)</f>
        <v>0</v>
      </c>
      <c r="V28" s="27"/>
      <c r="W28" s="20">
        <f>SUM(V28/12*9*$D28*$F28*$H28*$J28*W$9)+SUM(V28/12*3*$E28*$F28*$H28*$J28*W$9)</f>
        <v>0</v>
      </c>
      <c r="X28" s="27"/>
      <c r="Y28" s="20">
        <f>SUM(X28/12*9*$D28*$F28*$H28*$J28*Y$9)+SUM(X28/12*3*$E28*$F28*$H28*$J28*Y$9)</f>
        <v>0</v>
      </c>
      <c r="Z28" s="31">
        <v>616</v>
      </c>
      <c r="AA28" s="20">
        <f>SUM(Z28/12*9*$D28*$F28*$H28*$J28*AA$9)+SUM(Z28/12*3*$E28*$F28*$H28*$J28*AA$9)</f>
        <v>13127896.936000001</v>
      </c>
      <c r="AB28" s="27"/>
      <c r="AC28" s="20">
        <f>SUM(AB28/12*9*$D28*$F28*$H28*$J28*AC$9)+SUM(AB28/12*3*$E28*$F28*$H28*$J28*AC$9)</f>
        <v>0</v>
      </c>
      <c r="AD28" s="21"/>
      <c r="AE28" s="20">
        <f>SUM(AD28/12*9*$D28*$F28*$H28*$J28*AE$9)+SUM(AD28/12*3*$E28*$F28*$H28*$J28*AE$9)</f>
        <v>0</v>
      </c>
      <c r="AF28" s="27">
        <v>2</v>
      </c>
      <c r="AG28" s="20">
        <f>SUM(AF28/12*9*$D28*$F28*$H28*$J28*AG$9)+SUM(AF28/12*3*$E28*$F28*$H28*$J28*AG$9)</f>
        <v>42623.042000000001</v>
      </c>
      <c r="AH28" s="27"/>
      <c r="AI28" s="20">
        <f>SUM(AH28/12*9*$D28*$F28*$H28*$J28*AI$9)+SUM(AH28/12*3*$E28*$F28*$H28*$J28*AI$9)</f>
        <v>0</v>
      </c>
      <c r="AJ28" s="27"/>
      <c r="AK28" s="20">
        <f>SUM(AJ28/12*9*$D28*$F28*$H28*$J28*AK$9)+SUM(AJ28/12*3*$E28*$F28*$H28*$J28*AK$9)</f>
        <v>0</v>
      </c>
      <c r="AL28" s="27"/>
      <c r="AM28" s="20">
        <f>SUM(AL28/12*9*$D28*$F28*$H28*$K28*AM$9)+SUM(AL28/12*3*$E28*$F28*$H28*$K28*AM$9)</f>
        <v>0</v>
      </c>
      <c r="AN28" s="27"/>
      <c r="AO28" s="20">
        <f>SUM(AN28/12*9*$D28*$F28*$H28*$K28*AO$9)+SUM(AN28/12*3*$E28*$F28*$H28*$K28*AO$9)</f>
        <v>0</v>
      </c>
      <c r="AP28" s="27"/>
      <c r="AQ28" s="20">
        <f>SUM(AP28/12*9*$D28*$F28*$H28*$K28*AQ$9)+SUM(AP28/12*3*$E28*$F28*$H28*$K28*AQ$9)</f>
        <v>0</v>
      </c>
      <c r="AR28" s="27">
        <v>1</v>
      </c>
      <c r="AS28" s="20">
        <f>SUM(AR28/12*9*$D28*$F28*$H28*$K28*AS$9)+SUM(AR28/12*3*$E28*$F28*$H28*$K28*AS$9)</f>
        <v>25573.825199999999</v>
      </c>
      <c r="AT28" s="27"/>
      <c r="AU28" s="20">
        <f>SUM(AT28/12*9*$D28*$F28*$H28*$K28*AU$9)+SUM(AT28/12*3*$E28*$F28*$H28*$K28*AU$9)</f>
        <v>0</v>
      </c>
      <c r="AV28" s="32">
        <v>5</v>
      </c>
      <c r="AW28" s="20">
        <f>SUM(AV28/12*9*$D28*$F28*$H28*$K28*AW$9)+SUM(AV28/12*3*$E28*$F28*$H28*$K28*AW$9)</f>
        <v>127869.126</v>
      </c>
      <c r="AX28" s="32">
        <v>10</v>
      </c>
      <c r="AY28" s="20">
        <f>SUM(AX28/12*9*$D28*$F28*$H28*$K28*AY$9)+SUM(AX28/12*3*$E28*$F28*$H28*$K28*AY$9)</f>
        <v>255738.25200000001</v>
      </c>
      <c r="AZ28" s="27">
        <v>6</v>
      </c>
      <c r="BA28" s="20">
        <f>SUM(AZ28/12*9*$D28*$F28*$H28*$J28*BA$9)+SUM(AZ28/12*3*$E28*$F28*$H28*$J28*BA$9)</f>
        <v>127869.126</v>
      </c>
      <c r="BB28" s="27"/>
      <c r="BC28" s="20">
        <f>SUM(BB28/12*9*$D28*$F28*$H28*$J28*BC$9)+SUM(BB28/12*3*$E28*$F28*$H28*$J28*BC$9)</f>
        <v>0</v>
      </c>
      <c r="BD28" s="27"/>
      <c r="BE28" s="20">
        <f>SUM(BD28/12*9*$D28*$F28*$H28*$J28*BE$9)+SUM(BD28/12*3*$E28*$F28*$H28*$J28*BE$9)</f>
        <v>0</v>
      </c>
      <c r="BF28" s="27">
        <v>5</v>
      </c>
      <c r="BG28" s="20">
        <f>SUM(BF28/12*9*$D28*$F28*$H28*$J28*BG$9)+SUM(BF28/12*3*$E28*$F28*$H28*$J28*BG$9)</f>
        <v>106557.605</v>
      </c>
      <c r="BH28" s="27"/>
      <c r="BI28" s="20">
        <f>SUM(BH28/12*9*$D28*$F28*$H28*$J28*BI$9)+SUM(BH28/12*3*$E28*$F28*$H28*$J28*BI$9)</f>
        <v>0</v>
      </c>
      <c r="BJ28" s="27"/>
      <c r="BK28" s="20">
        <f>SUM(BJ28/12*9*$D28*$F28*$H28*$K28*BK$9)+SUM(BJ28/12*3*$E28*$F28*$H28*$K28*BK$9)</f>
        <v>0</v>
      </c>
      <c r="BL28" s="27">
        <v>20</v>
      </c>
      <c r="BM28" s="20">
        <f>SUM(BL28/12*9*$D28*$F28*$H28*$K28*BM$9)+SUM(BL28/12*3*$E28*$F28*$H28*$K28*BM$9)</f>
        <v>511476.50400000002</v>
      </c>
      <c r="BN28" s="27"/>
      <c r="BO28" s="20">
        <f>SUM(BN28/12*9*$D28*$F28*$H28*$J28*BO$9)+SUM(BN28/12*3*$E28*$F28*$H28*$J28*BO$9)</f>
        <v>0</v>
      </c>
      <c r="BP28" s="32">
        <v>4</v>
      </c>
      <c r="BQ28" s="20">
        <f>SUM(BP28/12*9*$D28*$F28*$H28*$K28*BQ$9)+SUM(BP28/12*3*$E28*$F28*$H28*$K28*BQ$9)</f>
        <v>102295.3008</v>
      </c>
      <c r="BR28" s="27"/>
      <c r="BS28" s="20">
        <f>SUM(BR28/12*9*$D28*$F28*$H28*$J28*BS$9)+SUM(BR28/12*3*$E28*$F28*$H28*$J28*BS$9)</f>
        <v>0</v>
      </c>
      <c r="BT28" s="27"/>
      <c r="BU28" s="20">
        <f>SUM(BT28/12*9*$D28*$F28*$H28*$J28*BU$9)+SUM(BT28/12*3*$E28*$F28*$H28*$J28*BU$9)</f>
        <v>0</v>
      </c>
      <c r="BV28" s="32">
        <v>10</v>
      </c>
      <c r="BW28" s="20">
        <f>SUM(BV28/12*9*$D28*$F28*$H28*$K28*BW$9)+SUM(BV28/12*3*$E28*$F28*$H28*$K28*BW$9)</f>
        <v>255738.25200000001</v>
      </c>
      <c r="BX28" s="24">
        <v>3.4285714285714284</v>
      </c>
      <c r="BY28" s="32">
        <v>1</v>
      </c>
      <c r="BZ28" s="20">
        <f>SUM(BY28/12*9*$D28*$F28*$H28*$K28*BZ$9)+SUM(BY28/12*3*$E28*$F28*$H28*$K28*BZ$9)</f>
        <v>25573.825199999999</v>
      </c>
      <c r="CA28" s="32"/>
      <c r="CB28" s="20">
        <f>SUM(CA28/12*9*$D28*$F28*$H28*$K28*CB$9)+SUM(CA28/12*3*$E28*$F28*$H28*$K28*CB$9)</f>
        <v>0</v>
      </c>
      <c r="CC28" s="32">
        <v>45</v>
      </c>
      <c r="CD28" s="20">
        <f t="shared" ref="CD28" si="101">SUM(CC28/12*9*$D28*$F28*$H28*$K28*CD$9)+SUM(CC28/12*3*$E28*$F28*$H28*$K28*CD$9)</f>
        <v>1150822.1340000001</v>
      </c>
      <c r="CE28" s="27">
        <v>43</v>
      </c>
      <c r="CF28" s="20">
        <f>SUM(CE28/12*9*$D28*$F28*$H28*$K28*CF$9)+SUM(CE28/12*3*$E28*$F28*$H28*$K28*CF$9)</f>
        <v>1099674.4835999999</v>
      </c>
      <c r="CG28" s="27">
        <v>7</v>
      </c>
      <c r="CH28" s="20">
        <f>SUM(CG28/12*9*$D28*$F28*$H28*$J28*CH$9)+SUM(CG28/12*3*$E28*$F28*$H28*$J28*CH$9)</f>
        <v>149180.647</v>
      </c>
      <c r="CI28" s="27">
        <v>45</v>
      </c>
      <c r="CJ28" s="20">
        <f>SUM(CI28/12*9*$D28*$F28*$H28*$J28*CJ$9)+SUM(CI28/12*3*$E28*$F28*$H28*$J28*CJ$9)</f>
        <v>959018.44499999995</v>
      </c>
      <c r="CK28" s="27">
        <v>6</v>
      </c>
      <c r="CL28" s="20">
        <f>SUM(CK28/12*9*$D28*$F28*$H28*$J28*CL$9)+SUM(CK28/12*3*$E28*$F28*$H28*$J28*CL$9)</f>
        <v>127869.126</v>
      </c>
      <c r="CM28" s="27">
        <v>9</v>
      </c>
      <c r="CN28" s="20">
        <f>SUM(CM28/12*9*$D28*$F28*$H28*$K28*CN$9)+SUM(CM28/12*3*$E28*$F28*$H28*$K28*CN$9)</f>
        <v>230164.42679999999</v>
      </c>
      <c r="CO28" s="27">
        <v>5</v>
      </c>
      <c r="CP28" s="20">
        <f>SUM(CO28/12*9*$D28*$F28*$H28*$K28*CP$9)+SUM(CO28/12*3*$E28*$F28*$H28*$K28*CP$9)</f>
        <v>127869.126</v>
      </c>
      <c r="CQ28" s="32">
        <v>1</v>
      </c>
      <c r="CR28" s="20">
        <f>SUM(CQ28/12*9*$D28*$F28*$H28*$M28*CR$9)+SUM(CQ28/12*3*$E28*$F28*$H28*$M28*CR$9)</f>
        <v>39121.863550000002</v>
      </c>
      <c r="CS28" s="32">
        <v>8</v>
      </c>
      <c r="CT28" s="20">
        <f>SUM(CS28/12*9*$D28*$F28*$H28*$L28*CT$9)+SUM(CS28/12*3*$E28*$F28*$H28*$L28*CT$9)</f>
        <v>271569.66760000004</v>
      </c>
      <c r="CU28" s="20"/>
      <c r="CV28" s="20"/>
      <c r="CW28" s="20"/>
      <c r="CX28" s="20"/>
      <c r="CY28" s="53">
        <f>SUM(AD28,R28,T28,AB28,N28,V28,P28,BF28,BT28,CG28,CK28,BH28,CI28,AF28,AZ28,BB28,AH28,BD28,BR28,AJ28,X28,CO28,BJ28,CM28,BL28,BY28,CC28,BV28,CA28,AL28,AN28,AP28,AR28,AT28,AX28,AV28,BP28,CS28,CQ28,CE28,Z28,BN28)</f>
        <v>849</v>
      </c>
      <c r="CZ28" s="53">
        <f>SUM(AE28,S28,U28,AC28,O28,W28,Q28,BG28,BU28,CH28,CL28,BI28,CJ28,AG28,BA28,BC28,AI28,BE28,BS28,AK28,Y28,CP28,BK28,CN28,BM28,BZ28,CD28,BW28,CB28,AM28,AO28,AQ28,AS28,AU28,AY28,AW28,BQ28,CT28,CR28,CF28,AA28,BO28)</f>
        <v>18864501.713750001</v>
      </c>
    </row>
    <row r="29" spans="1:104" s="57" customFormat="1" x14ac:dyDescent="0.25">
      <c r="A29" s="75">
        <v>7</v>
      </c>
      <c r="B29" s="75"/>
      <c r="C29" s="71" t="s">
        <v>136</v>
      </c>
      <c r="D29" s="78"/>
      <c r="E29" s="79">
        <v>9959</v>
      </c>
      <c r="F29" s="80">
        <v>0.98</v>
      </c>
      <c r="G29" s="80"/>
      <c r="H29" s="81"/>
      <c r="I29" s="82"/>
      <c r="J29" s="47"/>
      <c r="K29" s="47"/>
      <c r="L29" s="47"/>
      <c r="M29" s="19">
        <v>2.57</v>
      </c>
      <c r="N29" s="46">
        <f>N30</f>
        <v>0</v>
      </c>
      <c r="O29" s="46">
        <f>O30</f>
        <v>0</v>
      </c>
      <c r="P29" s="46">
        <f t="shared" ref="P29:CA29" si="102">P30</f>
        <v>0</v>
      </c>
      <c r="Q29" s="46">
        <f t="shared" si="102"/>
        <v>0</v>
      </c>
      <c r="R29" s="46">
        <f t="shared" si="102"/>
        <v>0</v>
      </c>
      <c r="S29" s="46">
        <f t="shared" si="102"/>
        <v>0</v>
      </c>
      <c r="T29" s="46">
        <f t="shared" si="102"/>
        <v>0</v>
      </c>
      <c r="U29" s="46">
        <f t="shared" si="102"/>
        <v>0</v>
      </c>
      <c r="V29" s="46">
        <f t="shared" si="102"/>
        <v>0</v>
      </c>
      <c r="W29" s="46">
        <f t="shared" si="102"/>
        <v>0</v>
      </c>
      <c r="X29" s="87">
        <f t="shared" si="102"/>
        <v>0</v>
      </c>
      <c r="Y29" s="87">
        <f t="shared" si="102"/>
        <v>0</v>
      </c>
      <c r="Z29" s="87">
        <f t="shared" si="102"/>
        <v>0</v>
      </c>
      <c r="AA29" s="87">
        <f t="shared" si="102"/>
        <v>0</v>
      </c>
      <c r="AB29" s="46">
        <f t="shared" si="102"/>
        <v>0</v>
      </c>
      <c r="AC29" s="46">
        <f t="shared" si="102"/>
        <v>0</v>
      </c>
      <c r="AD29" s="46">
        <f t="shared" si="102"/>
        <v>4</v>
      </c>
      <c r="AE29" s="46">
        <f t="shared" si="102"/>
        <v>54247.507999999994</v>
      </c>
      <c r="AF29" s="46">
        <f t="shared" si="102"/>
        <v>0</v>
      </c>
      <c r="AG29" s="46">
        <f t="shared" si="102"/>
        <v>0</v>
      </c>
      <c r="AH29" s="46">
        <f t="shared" si="102"/>
        <v>0</v>
      </c>
      <c r="AI29" s="46">
        <f t="shared" si="102"/>
        <v>0</v>
      </c>
      <c r="AJ29" s="46">
        <f t="shared" si="102"/>
        <v>0</v>
      </c>
      <c r="AK29" s="46">
        <f t="shared" si="102"/>
        <v>0</v>
      </c>
      <c r="AL29" s="46">
        <f t="shared" si="102"/>
        <v>0</v>
      </c>
      <c r="AM29" s="46">
        <f t="shared" si="102"/>
        <v>0</v>
      </c>
      <c r="AN29" s="46">
        <f t="shared" si="102"/>
        <v>0</v>
      </c>
      <c r="AO29" s="46">
        <f t="shared" si="102"/>
        <v>0</v>
      </c>
      <c r="AP29" s="46">
        <f t="shared" si="102"/>
        <v>0</v>
      </c>
      <c r="AQ29" s="46">
        <f t="shared" si="102"/>
        <v>0</v>
      </c>
      <c r="AR29" s="46">
        <f t="shared" si="102"/>
        <v>0</v>
      </c>
      <c r="AS29" s="46">
        <f t="shared" si="102"/>
        <v>0</v>
      </c>
      <c r="AT29" s="46">
        <f t="shared" si="102"/>
        <v>0</v>
      </c>
      <c r="AU29" s="46">
        <f t="shared" si="102"/>
        <v>0</v>
      </c>
      <c r="AV29" s="46">
        <f t="shared" si="102"/>
        <v>0</v>
      </c>
      <c r="AW29" s="46">
        <f t="shared" si="102"/>
        <v>0</v>
      </c>
      <c r="AX29" s="46">
        <f t="shared" si="102"/>
        <v>0</v>
      </c>
      <c r="AY29" s="46">
        <f t="shared" si="102"/>
        <v>0</v>
      </c>
      <c r="AZ29" s="46">
        <f t="shared" si="102"/>
        <v>0</v>
      </c>
      <c r="BA29" s="46">
        <f t="shared" si="102"/>
        <v>0</v>
      </c>
      <c r="BB29" s="46">
        <f t="shared" si="102"/>
        <v>0</v>
      </c>
      <c r="BC29" s="46">
        <f t="shared" si="102"/>
        <v>0</v>
      </c>
      <c r="BD29" s="46">
        <f t="shared" si="102"/>
        <v>0</v>
      </c>
      <c r="BE29" s="46">
        <f t="shared" si="102"/>
        <v>0</v>
      </c>
      <c r="BF29" s="46">
        <f t="shared" si="102"/>
        <v>0</v>
      </c>
      <c r="BG29" s="46">
        <f t="shared" si="102"/>
        <v>0</v>
      </c>
      <c r="BH29" s="46">
        <f t="shared" si="102"/>
        <v>0</v>
      </c>
      <c r="BI29" s="46">
        <f t="shared" si="102"/>
        <v>0</v>
      </c>
      <c r="BJ29" s="46">
        <f t="shared" si="102"/>
        <v>0</v>
      </c>
      <c r="BK29" s="46">
        <f t="shared" si="102"/>
        <v>0</v>
      </c>
      <c r="BL29" s="46">
        <f t="shared" si="102"/>
        <v>2</v>
      </c>
      <c r="BM29" s="46">
        <f t="shared" si="102"/>
        <v>32548.504799999995</v>
      </c>
      <c r="BN29" s="46">
        <f t="shared" si="102"/>
        <v>0</v>
      </c>
      <c r="BO29" s="46">
        <f t="shared" si="102"/>
        <v>0</v>
      </c>
      <c r="BP29" s="46">
        <f t="shared" si="102"/>
        <v>0</v>
      </c>
      <c r="BQ29" s="46">
        <f t="shared" si="102"/>
        <v>0</v>
      </c>
      <c r="BR29" s="46">
        <f t="shared" si="102"/>
        <v>0</v>
      </c>
      <c r="BS29" s="46">
        <f t="shared" si="102"/>
        <v>0</v>
      </c>
      <c r="BT29" s="46">
        <f t="shared" si="102"/>
        <v>0</v>
      </c>
      <c r="BU29" s="46">
        <f t="shared" si="102"/>
        <v>0</v>
      </c>
      <c r="BV29" s="46">
        <f t="shared" si="102"/>
        <v>0</v>
      </c>
      <c r="BW29" s="46">
        <f t="shared" si="102"/>
        <v>0</v>
      </c>
      <c r="BX29" s="46">
        <v>0</v>
      </c>
      <c r="BY29" s="46">
        <f t="shared" si="102"/>
        <v>0</v>
      </c>
      <c r="BZ29" s="46">
        <f t="shared" si="102"/>
        <v>0</v>
      </c>
      <c r="CA29" s="46">
        <f t="shared" si="102"/>
        <v>0</v>
      </c>
      <c r="CB29" s="46">
        <f t="shared" ref="CB29:CT29" si="103">CB30</f>
        <v>0</v>
      </c>
      <c r="CC29" s="46">
        <f t="shared" si="103"/>
        <v>1</v>
      </c>
      <c r="CD29" s="46">
        <f t="shared" si="103"/>
        <v>16274.252399999998</v>
      </c>
      <c r="CE29" s="46">
        <f t="shared" si="103"/>
        <v>3</v>
      </c>
      <c r="CF29" s="46">
        <f t="shared" si="103"/>
        <v>48822.7572</v>
      </c>
      <c r="CG29" s="46">
        <f t="shared" si="103"/>
        <v>1</v>
      </c>
      <c r="CH29" s="46">
        <f t="shared" si="103"/>
        <v>13561.876999999999</v>
      </c>
      <c r="CI29" s="46">
        <f t="shared" si="103"/>
        <v>0</v>
      </c>
      <c r="CJ29" s="46">
        <f t="shared" si="103"/>
        <v>0</v>
      </c>
      <c r="CK29" s="46">
        <f t="shared" si="103"/>
        <v>0</v>
      </c>
      <c r="CL29" s="46">
        <f t="shared" si="103"/>
        <v>0</v>
      </c>
      <c r="CM29" s="46">
        <f t="shared" si="103"/>
        <v>0</v>
      </c>
      <c r="CN29" s="46">
        <f t="shared" si="103"/>
        <v>0</v>
      </c>
      <c r="CO29" s="46">
        <f t="shared" si="103"/>
        <v>0</v>
      </c>
      <c r="CP29" s="46">
        <f t="shared" si="103"/>
        <v>0</v>
      </c>
      <c r="CQ29" s="46">
        <f t="shared" si="103"/>
        <v>0</v>
      </c>
      <c r="CR29" s="46">
        <f t="shared" si="103"/>
        <v>0</v>
      </c>
      <c r="CS29" s="46">
        <f t="shared" si="103"/>
        <v>0</v>
      </c>
      <c r="CT29" s="46">
        <f t="shared" si="103"/>
        <v>0</v>
      </c>
      <c r="CU29" s="46"/>
      <c r="CV29" s="46"/>
      <c r="CW29" s="46"/>
      <c r="CX29" s="46"/>
      <c r="CY29" s="46">
        <f t="shared" ref="CY29:CZ29" si="104">CY30</f>
        <v>11</v>
      </c>
      <c r="CZ29" s="46">
        <f t="shared" si="104"/>
        <v>165454.89939999999</v>
      </c>
    </row>
    <row r="30" spans="1:104" ht="30" x14ac:dyDescent="0.25">
      <c r="A30" s="66"/>
      <c r="B30" s="65">
        <v>12</v>
      </c>
      <c r="C30" s="23" t="s">
        <v>137</v>
      </c>
      <c r="D30" s="21">
        <f>D28</f>
        <v>9860</v>
      </c>
      <c r="E30" s="21">
        <v>9959</v>
      </c>
      <c r="F30" s="18">
        <v>0.98</v>
      </c>
      <c r="G30" s="18"/>
      <c r="H30" s="29">
        <v>1</v>
      </c>
      <c r="I30" s="30"/>
      <c r="J30" s="17">
        <v>1.4</v>
      </c>
      <c r="K30" s="17">
        <v>1.68</v>
      </c>
      <c r="L30" s="17">
        <v>2.23</v>
      </c>
      <c r="M30" s="19">
        <v>2.57</v>
      </c>
      <c r="N30" s="27"/>
      <c r="O30" s="20">
        <f>SUM(N30/12*9*$D30*$F30*$H30*$J30*O$9)+SUM(N30/12*3*$E30*$F30*$H30*$J30*O$9)</f>
        <v>0</v>
      </c>
      <c r="P30" s="27"/>
      <c r="Q30" s="20">
        <f>SUM(P30/12*9*$D30*$F30*$H30*$J30*Q$9)+SUM(P30/12*3*$E30*$F30*$H30*$J30*Q$9)</f>
        <v>0</v>
      </c>
      <c r="R30" s="21"/>
      <c r="S30" s="20">
        <f>SUM(R30/12*9*$D30*$F30*$H30*$J30*S$9)+SUM(R30/12*3*$E30*$F30*$H30*$J30*S$9)</f>
        <v>0</v>
      </c>
      <c r="T30" s="27"/>
      <c r="U30" s="20">
        <f>SUM(T30/12*9*$D30*$F30*$H30*$J30*U$9)+SUM(T30/12*3*$E30*$F30*$H30*$J30*U$9)</f>
        <v>0</v>
      </c>
      <c r="V30" s="27"/>
      <c r="W30" s="20">
        <f>SUM(V30/12*9*$D30*$F30*$H30*$J30*W$9)+SUM(V30/12*3*$E30*$F30*$H30*$J30*W$9)</f>
        <v>0</v>
      </c>
      <c r="X30" s="27"/>
      <c r="Y30" s="20">
        <f>SUM(X30/12*9*$D30*$F30*$H30*$J30*Y$9)+SUM(X30/12*3*$E30*$F30*$H30*$J30*Y$9)</f>
        <v>0</v>
      </c>
      <c r="Z30" s="22"/>
      <c r="AA30" s="20">
        <f>SUM(Z30/12*9*$D30*$F30*$H30*$J30*AA$9)+SUM(Z30/12*3*$E30*$F30*$H30*$J30*AA$9)</f>
        <v>0</v>
      </c>
      <c r="AB30" s="27"/>
      <c r="AC30" s="20">
        <f>SUM(AB30/12*9*$D30*$F30*$H30*$J30*AC$9)+SUM(AB30/12*3*$E30*$F30*$H30*$J30*AC$9)</f>
        <v>0</v>
      </c>
      <c r="AD30" s="21">
        <v>4</v>
      </c>
      <c r="AE30" s="20">
        <f>SUM(AD30/12*9*$D30*$F30*$H30*$J30*AE$9)+SUM(AD30/12*3*$E30*$F30*$H30*$J30*AE$9)</f>
        <v>54247.507999999994</v>
      </c>
      <c r="AF30" s="27"/>
      <c r="AG30" s="20">
        <f>SUM(AF30/12*9*$D30*$F30*$H30*$J30*AG$9)+SUM(AF30/12*3*$E30*$F30*$H30*$J30*AG$9)</f>
        <v>0</v>
      </c>
      <c r="AH30" s="27"/>
      <c r="AI30" s="20">
        <f>SUM(AH30/12*9*$D30*$F30*$H30*$J30*AI$9)+SUM(AH30/12*3*$E30*$F30*$H30*$J30*AI$9)</f>
        <v>0</v>
      </c>
      <c r="AJ30" s="27"/>
      <c r="AK30" s="20">
        <f>SUM(AJ30/12*9*$D30*$F30*$H30*$J30*AK$9)+SUM(AJ30/12*3*$E30*$F30*$H30*$J30*AK$9)</f>
        <v>0</v>
      </c>
      <c r="AL30" s="27"/>
      <c r="AM30" s="20">
        <f>SUM(AL30/12*9*$D30*$F30*$H30*$K30*AM$9)+SUM(AL30/12*3*$E30*$F30*$H30*$K30*AM$9)</f>
        <v>0</v>
      </c>
      <c r="AN30" s="27"/>
      <c r="AO30" s="20">
        <f>SUM(AN30/12*9*$D30*$F30*$H30*$K30*AO$9)+SUM(AN30/12*3*$E30*$F30*$H30*$K30*AO$9)</f>
        <v>0</v>
      </c>
      <c r="AP30" s="27"/>
      <c r="AQ30" s="20">
        <f>SUM(AP30/12*9*$D30*$F30*$H30*$K30*AQ$9)+SUM(AP30/12*3*$E30*$F30*$H30*$K30*AQ$9)</f>
        <v>0</v>
      </c>
      <c r="AR30" s="27"/>
      <c r="AS30" s="20">
        <f>SUM(AR30/12*9*$D30*$F30*$H30*$K30*AS$9)+SUM(AR30/12*3*$E30*$F30*$H30*$K30*AS$9)</f>
        <v>0</v>
      </c>
      <c r="AT30" s="27"/>
      <c r="AU30" s="20">
        <f>SUM(AT30/12*9*$D30*$F30*$H30*$K30*AU$9)+SUM(AT30/12*3*$E30*$F30*$H30*$K30*AU$9)</f>
        <v>0</v>
      </c>
      <c r="AV30" s="27"/>
      <c r="AW30" s="20">
        <f>SUM(AV30/12*9*$D30*$F30*$H30*$K30*AW$9)+SUM(AV30/12*3*$E30*$F30*$H30*$K30*AW$9)</f>
        <v>0</v>
      </c>
      <c r="AX30" s="27"/>
      <c r="AY30" s="20">
        <f>SUM(AX30/12*9*$D30*$F30*$H30*$K30*AY$9)+SUM(AX30/12*3*$E30*$F30*$H30*$K30*AY$9)</f>
        <v>0</v>
      </c>
      <c r="AZ30" s="27"/>
      <c r="BA30" s="20">
        <f>SUM(AZ30/12*9*$D30*$F30*$H30*$J30*BA$9)+SUM(AZ30/12*3*$E30*$F30*$H30*$J30*BA$9)</f>
        <v>0</v>
      </c>
      <c r="BB30" s="27"/>
      <c r="BC30" s="20">
        <f>SUM(BB30/12*9*$D30*$F30*$H30*$J30*BC$9)+SUM(BB30/12*3*$E30*$F30*$H30*$J30*BC$9)</f>
        <v>0</v>
      </c>
      <c r="BD30" s="27"/>
      <c r="BE30" s="20">
        <f>SUM(BD30/12*9*$D30*$F30*$H30*$J30*BE$9)+SUM(BD30/12*3*$E30*$F30*$H30*$J30*BE$9)</f>
        <v>0</v>
      </c>
      <c r="BF30" s="27"/>
      <c r="BG30" s="20">
        <f>SUM(BF30/12*9*$D30*$F30*$H30*$J30*BG$9)+SUM(BF30/12*3*$E30*$F30*$H30*$J30*BG$9)</f>
        <v>0</v>
      </c>
      <c r="BH30" s="27"/>
      <c r="BI30" s="20">
        <f>SUM(BH30/12*9*$D30*$F30*$H30*$J30*BI$9)+SUM(BH30/12*3*$E30*$F30*$H30*$J30*BI$9)</f>
        <v>0</v>
      </c>
      <c r="BJ30" s="27"/>
      <c r="BK30" s="20">
        <f>SUM(BJ30/12*9*$D30*$F30*$H30*$K30*BK$9)+SUM(BJ30/12*3*$E30*$F30*$H30*$K30*BK$9)</f>
        <v>0</v>
      </c>
      <c r="BL30" s="27">
        <v>2</v>
      </c>
      <c r="BM30" s="20">
        <f>SUM(BL30/12*9*$D30*$F30*$H30*$K30*BM$9)+SUM(BL30/12*3*$E30*$F30*$H30*$K30*BM$9)</f>
        <v>32548.504799999995</v>
      </c>
      <c r="BN30" s="27"/>
      <c r="BO30" s="20">
        <f>SUM(BN30/12*9*$D30*$F30*$H30*$J30*BO$9)+SUM(BN30/12*3*$E30*$F30*$H30*$J30*BO$9)</f>
        <v>0</v>
      </c>
      <c r="BP30" s="27"/>
      <c r="BQ30" s="20">
        <f>SUM(BP30/12*9*$D30*$F30*$H30*$K30*BQ$9)+SUM(BP30/12*3*$E30*$F30*$H30*$K30*BQ$9)</f>
        <v>0</v>
      </c>
      <c r="BR30" s="27"/>
      <c r="BS30" s="20">
        <f>SUM(BR30/12*9*$D30*$F30*$H30*$J30*BS$9)+SUM(BR30/12*3*$E30*$F30*$H30*$J30*BS$9)</f>
        <v>0</v>
      </c>
      <c r="BT30" s="27"/>
      <c r="BU30" s="20">
        <f>SUM(BT30/12*9*$D30*$F30*$H30*$J30*BU$9)+SUM(BT30/12*3*$E30*$F30*$H30*$J30*BU$9)</f>
        <v>0</v>
      </c>
      <c r="BV30" s="27"/>
      <c r="BW30" s="20">
        <f>SUM(BV30/12*9*$D30*$F30*$H30*$K30*BW$9)+SUM(BV30/12*3*$E30*$F30*$H30*$K30*BW$9)</f>
        <v>0</v>
      </c>
      <c r="BX30" s="24">
        <v>0</v>
      </c>
      <c r="BY30" s="27"/>
      <c r="BZ30" s="20">
        <f>SUM(BY30/12*9*$D30*$F30*$H30*$K30*BZ$9)+SUM(BY30/12*3*$E30*$F30*$H30*$K30*BZ$9)</f>
        <v>0</v>
      </c>
      <c r="CA30" s="27"/>
      <c r="CB30" s="20">
        <f>SUM(CA30/12*9*$D30*$F30*$H30*$K30*CB$9)+SUM(CA30/12*3*$E30*$F30*$H30*$K30*CB$9)</f>
        <v>0</v>
      </c>
      <c r="CC30" s="27">
        <v>1</v>
      </c>
      <c r="CD30" s="20">
        <f t="shared" ref="CD30" si="105">SUM(CC30/12*9*$D30*$F30*$H30*$K30*CD$9)+SUM(CC30/12*3*$E30*$F30*$H30*$K30*CD$9)</f>
        <v>16274.252399999998</v>
      </c>
      <c r="CE30" s="27">
        <v>3</v>
      </c>
      <c r="CF30" s="20">
        <f>SUM(CE30/12*9*$D30*$F30*$H30*$K30*CF$9)+SUM(CE30/12*3*$E30*$F30*$H30*$K30*CF$9)</f>
        <v>48822.7572</v>
      </c>
      <c r="CG30" s="27">
        <v>1</v>
      </c>
      <c r="CH30" s="20">
        <f>SUM(CG30/12*9*$D30*$F30*$H30*$J30*CH$9)+SUM(CG30/12*3*$E30*$F30*$H30*$J30*CH$9)</f>
        <v>13561.876999999999</v>
      </c>
      <c r="CI30" s="27"/>
      <c r="CJ30" s="20">
        <f>SUM(CI30/12*9*$D30*$F30*$H30*$J30*CJ$9)+SUM(CI30/12*3*$E30*$F30*$H30*$J30*CJ$9)</f>
        <v>0</v>
      </c>
      <c r="CK30" s="27"/>
      <c r="CL30" s="20">
        <f>SUM(CK30/12*9*$D30*$F30*$H30*$J30*CL$9)+SUM(CK30/12*3*$E30*$F30*$H30*$J30*CL$9)</f>
        <v>0</v>
      </c>
      <c r="CM30" s="27"/>
      <c r="CN30" s="20">
        <f>SUM(CM30/12*9*$D30*$F30*$H30*$K30*CN$9)+SUM(CM30/12*3*$E30*$F30*$H30*$K30*CN$9)</f>
        <v>0</v>
      </c>
      <c r="CO30" s="27"/>
      <c r="CP30" s="20">
        <f>SUM(CO30/12*9*$D30*$F30*$H30*$K30*CP$9)+SUM(CO30/12*3*$E30*$F30*$H30*$K30*CP$9)</f>
        <v>0</v>
      </c>
      <c r="CQ30" s="27"/>
      <c r="CR30" s="20">
        <f>SUM(CQ30/12*9*$D30*$F30*$H30*$M30*CR$9)+SUM(CQ30/12*3*$E30*$F30*$H30*$M30*CR$9)</f>
        <v>0</v>
      </c>
      <c r="CS30" s="27"/>
      <c r="CT30" s="20">
        <f>SUM(CS30/12*9*$D30*$F30*$H30*$L30*CT$9)+SUM(CS30/12*3*$E30*$F30*$H30*$L30*CT$9)</f>
        <v>0</v>
      </c>
      <c r="CU30" s="20"/>
      <c r="CV30" s="20"/>
      <c r="CW30" s="20"/>
      <c r="CX30" s="20"/>
      <c r="CY30" s="53">
        <f>SUM(AD30,R30,T30,AB30,N30,V30,P30,BF30,BT30,CG30,CK30,BH30,CI30,AF30,AZ30,BB30,AH30,BD30,BR30,AJ30,X30,CO30,BJ30,CM30,BL30,BY30,CC30,BV30,CA30,AL30,AN30,AP30,AR30,AT30,AX30,AV30,BP30,CS30,CQ30,CE30,Z30,BN30)</f>
        <v>11</v>
      </c>
      <c r="CZ30" s="53">
        <f>SUM(AE30,S30,U30,AC30,O30,W30,Q30,BG30,BU30,CH30,CL30,BI30,CJ30,AG30,BA30,BC30,AI30,BE30,BS30,AK30,Y30,CP30,BK30,CN30,BM30,BZ30,CD30,BW30,CB30,AM30,AO30,AQ30,AS30,AU30,AY30,AW30,BQ30,CT30,CR30,CF30,AA30,BO30)</f>
        <v>165454.89939999999</v>
      </c>
    </row>
    <row r="31" spans="1:104" s="57" customFormat="1" x14ac:dyDescent="0.25">
      <c r="A31" s="75">
        <v>8</v>
      </c>
      <c r="B31" s="75"/>
      <c r="C31" s="71" t="s">
        <v>138</v>
      </c>
      <c r="D31" s="78"/>
      <c r="E31" s="79">
        <v>9959</v>
      </c>
      <c r="F31" s="80">
        <v>9.23</v>
      </c>
      <c r="G31" s="80"/>
      <c r="H31" s="81"/>
      <c r="I31" s="82"/>
      <c r="J31" s="47"/>
      <c r="K31" s="47"/>
      <c r="L31" s="47"/>
      <c r="M31" s="19">
        <v>2.57</v>
      </c>
      <c r="N31" s="46">
        <f t="shared" ref="N31:BY31" si="106">SUM(N32:N34)</f>
        <v>0</v>
      </c>
      <c r="O31" s="46">
        <f t="shared" si="106"/>
        <v>0</v>
      </c>
      <c r="P31" s="46">
        <f t="shared" si="106"/>
        <v>0</v>
      </c>
      <c r="Q31" s="46">
        <f t="shared" si="106"/>
        <v>0</v>
      </c>
      <c r="R31" s="46">
        <f t="shared" si="106"/>
        <v>0</v>
      </c>
      <c r="S31" s="46">
        <f t="shared" si="106"/>
        <v>0</v>
      </c>
      <c r="T31" s="46">
        <f t="shared" si="106"/>
        <v>129</v>
      </c>
      <c r="U31" s="46">
        <f t="shared" si="106"/>
        <v>23283667.011500001</v>
      </c>
      <c r="V31" s="46">
        <f t="shared" si="106"/>
        <v>0</v>
      </c>
      <c r="W31" s="46">
        <f t="shared" si="106"/>
        <v>0</v>
      </c>
      <c r="X31" s="87">
        <f t="shared" si="106"/>
        <v>0</v>
      </c>
      <c r="Y31" s="87">
        <f t="shared" si="106"/>
        <v>0</v>
      </c>
      <c r="Z31" s="87">
        <f t="shared" si="106"/>
        <v>0</v>
      </c>
      <c r="AA31" s="87">
        <f t="shared" si="106"/>
        <v>0</v>
      </c>
      <c r="AB31" s="46">
        <f t="shared" si="106"/>
        <v>0</v>
      </c>
      <c r="AC31" s="46">
        <f t="shared" si="106"/>
        <v>0</v>
      </c>
      <c r="AD31" s="46">
        <f t="shared" si="106"/>
        <v>0</v>
      </c>
      <c r="AE31" s="46">
        <f t="shared" si="106"/>
        <v>0</v>
      </c>
      <c r="AF31" s="46">
        <f t="shared" si="106"/>
        <v>0</v>
      </c>
      <c r="AG31" s="46">
        <f t="shared" si="106"/>
        <v>0</v>
      </c>
      <c r="AH31" s="46">
        <f t="shared" si="106"/>
        <v>0</v>
      </c>
      <c r="AI31" s="46">
        <f t="shared" si="106"/>
        <v>0</v>
      </c>
      <c r="AJ31" s="46">
        <f t="shared" si="106"/>
        <v>0</v>
      </c>
      <c r="AK31" s="46">
        <f t="shared" si="106"/>
        <v>0</v>
      </c>
      <c r="AL31" s="46">
        <f t="shared" si="106"/>
        <v>0</v>
      </c>
      <c r="AM31" s="46">
        <f t="shared" si="106"/>
        <v>0</v>
      </c>
      <c r="AN31" s="46">
        <f t="shared" si="106"/>
        <v>0</v>
      </c>
      <c r="AO31" s="46">
        <f t="shared" si="106"/>
        <v>0</v>
      </c>
      <c r="AP31" s="46">
        <f t="shared" si="106"/>
        <v>0</v>
      </c>
      <c r="AQ31" s="46">
        <f t="shared" si="106"/>
        <v>0</v>
      </c>
      <c r="AR31" s="46">
        <f t="shared" si="106"/>
        <v>0</v>
      </c>
      <c r="AS31" s="46">
        <f t="shared" si="106"/>
        <v>0</v>
      </c>
      <c r="AT31" s="46">
        <f t="shared" si="106"/>
        <v>0</v>
      </c>
      <c r="AU31" s="46">
        <f t="shared" si="106"/>
        <v>0</v>
      </c>
      <c r="AV31" s="46">
        <f t="shared" si="106"/>
        <v>0</v>
      </c>
      <c r="AW31" s="46">
        <f t="shared" si="106"/>
        <v>0</v>
      </c>
      <c r="AX31" s="46">
        <f t="shared" si="106"/>
        <v>0</v>
      </c>
      <c r="AY31" s="46">
        <f t="shared" si="106"/>
        <v>0</v>
      </c>
      <c r="AZ31" s="46">
        <f t="shared" si="106"/>
        <v>0</v>
      </c>
      <c r="BA31" s="46">
        <f t="shared" si="106"/>
        <v>0</v>
      </c>
      <c r="BB31" s="46">
        <f t="shared" si="106"/>
        <v>0</v>
      </c>
      <c r="BC31" s="46">
        <f t="shared" si="106"/>
        <v>0</v>
      </c>
      <c r="BD31" s="46">
        <f t="shared" si="106"/>
        <v>0</v>
      </c>
      <c r="BE31" s="46">
        <f t="shared" si="106"/>
        <v>0</v>
      </c>
      <c r="BF31" s="46">
        <f t="shared" si="106"/>
        <v>0</v>
      </c>
      <c r="BG31" s="46">
        <f t="shared" si="106"/>
        <v>0</v>
      </c>
      <c r="BH31" s="46">
        <f t="shared" si="106"/>
        <v>0</v>
      </c>
      <c r="BI31" s="46">
        <f t="shared" si="106"/>
        <v>0</v>
      </c>
      <c r="BJ31" s="46">
        <f t="shared" si="106"/>
        <v>0</v>
      </c>
      <c r="BK31" s="46">
        <f t="shared" si="106"/>
        <v>0</v>
      </c>
      <c r="BL31" s="46">
        <f t="shared" si="106"/>
        <v>0</v>
      </c>
      <c r="BM31" s="46">
        <f t="shared" si="106"/>
        <v>0</v>
      </c>
      <c r="BN31" s="46">
        <f t="shared" si="106"/>
        <v>0</v>
      </c>
      <c r="BO31" s="46">
        <f t="shared" si="106"/>
        <v>0</v>
      </c>
      <c r="BP31" s="46">
        <f t="shared" si="106"/>
        <v>0</v>
      </c>
      <c r="BQ31" s="46">
        <f t="shared" si="106"/>
        <v>0</v>
      </c>
      <c r="BR31" s="46">
        <f t="shared" si="106"/>
        <v>0</v>
      </c>
      <c r="BS31" s="46">
        <f t="shared" si="106"/>
        <v>0</v>
      </c>
      <c r="BT31" s="46">
        <f t="shared" si="106"/>
        <v>0</v>
      </c>
      <c r="BU31" s="46">
        <f t="shared" si="106"/>
        <v>0</v>
      </c>
      <c r="BV31" s="46">
        <f t="shared" si="106"/>
        <v>0</v>
      </c>
      <c r="BW31" s="46">
        <f t="shared" si="106"/>
        <v>0</v>
      </c>
      <c r="BX31" s="46">
        <v>0</v>
      </c>
      <c r="BY31" s="46">
        <f t="shared" si="106"/>
        <v>0</v>
      </c>
      <c r="BZ31" s="46">
        <f t="shared" ref="BZ31:CZ31" si="107">SUM(BZ32:BZ34)</f>
        <v>0</v>
      </c>
      <c r="CA31" s="46">
        <f t="shared" si="107"/>
        <v>0</v>
      </c>
      <c r="CB31" s="46">
        <f t="shared" si="107"/>
        <v>0</v>
      </c>
      <c r="CC31" s="46">
        <f t="shared" si="107"/>
        <v>0</v>
      </c>
      <c r="CD31" s="46">
        <f t="shared" si="107"/>
        <v>0</v>
      </c>
      <c r="CE31" s="46">
        <f t="shared" si="107"/>
        <v>0</v>
      </c>
      <c r="CF31" s="46">
        <f t="shared" si="107"/>
        <v>0</v>
      </c>
      <c r="CG31" s="46">
        <f t="shared" si="107"/>
        <v>0</v>
      </c>
      <c r="CH31" s="46">
        <f t="shared" si="107"/>
        <v>0</v>
      </c>
      <c r="CI31" s="46">
        <f t="shared" si="107"/>
        <v>0</v>
      </c>
      <c r="CJ31" s="46">
        <f t="shared" si="107"/>
        <v>0</v>
      </c>
      <c r="CK31" s="46">
        <f t="shared" si="107"/>
        <v>0</v>
      </c>
      <c r="CL31" s="46">
        <f t="shared" si="107"/>
        <v>0</v>
      </c>
      <c r="CM31" s="46">
        <f t="shared" si="107"/>
        <v>0</v>
      </c>
      <c r="CN31" s="46">
        <f t="shared" si="107"/>
        <v>0</v>
      </c>
      <c r="CO31" s="46">
        <f t="shared" si="107"/>
        <v>0</v>
      </c>
      <c r="CP31" s="46">
        <f t="shared" si="107"/>
        <v>0</v>
      </c>
      <c r="CQ31" s="46">
        <f t="shared" si="107"/>
        <v>0</v>
      </c>
      <c r="CR31" s="46">
        <f t="shared" si="107"/>
        <v>0</v>
      </c>
      <c r="CS31" s="46">
        <f t="shared" si="107"/>
        <v>0</v>
      </c>
      <c r="CT31" s="46">
        <f t="shared" si="107"/>
        <v>0</v>
      </c>
      <c r="CU31" s="46"/>
      <c r="CV31" s="46"/>
      <c r="CW31" s="46"/>
      <c r="CX31" s="46"/>
      <c r="CY31" s="46">
        <f t="shared" si="107"/>
        <v>129</v>
      </c>
      <c r="CZ31" s="46">
        <f t="shared" si="107"/>
        <v>23283667.011500001</v>
      </c>
    </row>
    <row r="32" spans="1:104" ht="30" x14ac:dyDescent="0.25">
      <c r="A32" s="66"/>
      <c r="B32" s="65">
        <v>13</v>
      </c>
      <c r="C32" s="16" t="s">
        <v>139</v>
      </c>
      <c r="D32" s="21">
        <f>D30</f>
        <v>9860</v>
      </c>
      <c r="E32" s="21">
        <v>9959</v>
      </c>
      <c r="F32" s="29">
        <v>14.23</v>
      </c>
      <c r="G32" s="29"/>
      <c r="H32" s="29">
        <v>1</v>
      </c>
      <c r="I32" s="30"/>
      <c r="J32" s="17">
        <v>1.4</v>
      </c>
      <c r="K32" s="17">
        <v>1.68</v>
      </c>
      <c r="L32" s="17">
        <v>2.23</v>
      </c>
      <c r="M32" s="19">
        <v>2.57</v>
      </c>
      <c r="N32" s="22">
        <v>0</v>
      </c>
      <c r="O32" s="20">
        <f t="shared" ref="O32:O34" si="108">SUM(N32/12*9*$D32*$F32*$H32*$J32*O$9)+SUM(N32/12*3*$E32*$F32*$H32*$J32*O$9)</f>
        <v>0</v>
      </c>
      <c r="P32" s="22">
        <v>0</v>
      </c>
      <c r="Q32" s="20">
        <f t="shared" ref="Q32:Q34" si="109">SUM(P32/12*9*$D32*$F32*$H32*$J32*Q$9)+SUM(P32/12*3*$E32*$F32*$H32*$J32*Q$9)</f>
        <v>0</v>
      </c>
      <c r="R32" s="21"/>
      <c r="S32" s="20">
        <f t="shared" ref="S32:S34" si="110">SUM(R32/12*9*$D32*$F32*$H32*$J32*S$9)+SUM(R32/12*3*$E32*$F32*$H32*$J32*S$9)</f>
        <v>0</v>
      </c>
      <c r="T32" s="22">
        <v>97</v>
      </c>
      <c r="U32" s="20">
        <f t="shared" ref="U32:U34" si="111">SUM(T32/12*9*$D32*$F32*$H32*$J32*U$9)+SUM(T32/12*3*$E32*$F32*$H32*$J32*U$9)</f>
        <v>19101626.9815</v>
      </c>
      <c r="V32" s="22">
        <v>0</v>
      </c>
      <c r="W32" s="20">
        <f t="shared" ref="W32:W34" si="112">SUM(V32/12*9*$D32*$F32*$H32*$J32*W$9)+SUM(V32/12*3*$E32*$F32*$H32*$J32*W$9)</f>
        <v>0</v>
      </c>
      <c r="X32" s="22">
        <v>0</v>
      </c>
      <c r="Y32" s="20">
        <f t="shared" ref="Y32:Y34" si="113">SUM(X32/12*9*$D32*$F32*$H32*$J32*Y$9)+SUM(X32/12*3*$E32*$F32*$H32*$J32*Y$9)</f>
        <v>0</v>
      </c>
      <c r="Z32" s="22"/>
      <c r="AA32" s="20">
        <f t="shared" ref="AA32:AA34" si="114">SUM(Z32/12*9*$D32*$F32*$H32*$J32*AA$9)+SUM(Z32/12*3*$E32*$F32*$H32*$J32*AA$9)</f>
        <v>0</v>
      </c>
      <c r="AB32" s="22">
        <v>0</v>
      </c>
      <c r="AC32" s="20">
        <f t="shared" ref="AC32:AC34" si="115">SUM(AB32/12*9*$D32*$F32*$H32*$J32*AC$9)+SUM(AB32/12*3*$E32*$F32*$H32*$J32*AC$9)</f>
        <v>0</v>
      </c>
      <c r="AD32" s="21"/>
      <c r="AE32" s="20">
        <f t="shared" ref="AE32:AE34" si="116">SUM(AD32/12*9*$D32*$F32*$H32*$J32*AE$9)+SUM(AD32/12*3*$E32*$F32*$H32*$J32*AE$9)</f>
        <v>0</v>
      </c>
      <c r="AF32" s="22">
        <v>0</v>
      </c>
      <c r="AG32" s="20">
        <f t="shared" ref="AG32:AG34" si="117">SUM(AF32/12*9*$D32*$F32*$H32*$J32*AG$9)+SUM(AF32/12*3*$E32*$F32*$H32*$J32*AG$9)</f>
        <v>0</v>
      </c>
      <c r="AH32" s="22">
        <v>0</v>
      </c>
      <c r="AI32" s="20">
        <f t="shared" ref="AI32:AI34" si="118">SUM(AH32/12*9*$D32*$F32*$H32*$J32*AI$9)+SUM(AH32/12*3*$E32*$F32*$H32*$J32*AI$9)</f>
        <v>0</v>
      </c>
      <c r="AJ32" s="22"/>
      <c r="AK32" s="20">
        <f t="shared" ref="AK32:AK34" si="119">SUM(AJ32/12*9*$D32*$F32*$H32*$J32*AK$9)+SUM(AJ32/12*3*$E32*$F32*$H32*$J32*AK$9)</f>
        <v>0</v>
      </c>
      <c r="AL32" s="22">
        <v>0</v>
      </c>
      <c r="AM32" s="20">
        <f t="shared" ref="AM32:AM34" si="120">SUM(AL32/12*9*$D32*$F32*$H32*$K32*AM$9)+SUM(AL32/12*3*$E32*$F32*$H32*$K32*AM$9)</f>
        <v>0</v>
      </c>
      <c r="AN32" s="22">
        <v>0</v>
      </c>
      <c r="AO32" s="20">
        <f t="shared" ref="AO32:AO34" si="121">SUM(AN32/12*9*$D32*$F32*$H32*$K32*AO$9)+SUM(AN32/12*3*$E32*$F32*$H32*$K32*AO$9)</f>
        <v>0</v>
      </c>
      <c r="AP32" s="22">
        <v>0</v>
      </c>
      <c r="AQ32" s="20">
        <f t="shared" ref="AQ32:AQ34" si="122">SUM(AP32/12*9*$D32*$F32*$H32*$K32*AQ$9)+SUM(AP32/12*3*$E32*$F32*$H32*$K32*AQ$9)</f>
        <v>0</v>
      </c>
      <c r="AR32" s="22">
        <v>0</v>
      </c>
      <c r="AS32" s="20">
        <f t="shared" ref="AS32:AS34" si="123">SUM(AR32/12*9*$D32*$F32*$H32*$K32*AS$9)+SUM(AR32/12*3*$E32*$F32*$H32*$K32*AS$9)</f>
        <v>0</v>
      </c>
      <c r="AT32" s="22">
        <v>0</v>
      </c>
      <c r="AU32" s="20">
        <f t="shared" ref="AU32:AU34" si="124">SUM(AT32/12*9*$D32*$F32*$H32*$K32*AU$9)+SUM(AT32/12*3*$E32*$F32*$H32*$K32*AU$9)</f>
        <v>0</v>
      </c>
      <c r="AV32" s="22">
        <v>0</v>
      </c>
      <c r="AW32" s="20">
        <f t="shared" ref="AW32:AW34" si="125">SUM(AV32/12*9*$D32*$F32*$H32*$K32*AW$9)+SUM(AV32/12*3*$E32*$F32*$H32*$K32*AW$9)</f>
        <v>0</v>
      </c>
      <c r="AX32" s="22">
        <v>0</v>
      </c>
      <c r="AY32" s="20">
        <f t="shared" ref="AY32:AY34" si="126">SUM(AX32/12*9*$D32*$F32*$H32*$K32*AY$9)+SUM(AX32/12*3*$E32*$F32*$H32*$K32*AY$9)</f>
        <v>0</v>
      </c>
      <c r="AZ32" s="22">
        <v>0</v>
      </c>
      <c r="BA32" s="20">
        <f t="shared" ref="BA32:BA34" si="127">SUM(AZ32/12*9*$D32*$F32*$H32*$J32*BA$9)+SUM(AZ32/12*3*$E32*$F32*$H32*$J32*BA$9)</f>
        <v>0</v>
      </c>
      <c r="BB32" s="22"/>
      <c r="BC32" s="20">
        <f t="shared" ref="BC32:BC34" si="128">SUM(BB32/12*9*$D32*$F32*$H32*$J32*BC$9)+SUM(BB32/12*3*$E32*$F32*$H32*$J32*BC$9)</f>
        <v>0</v>
      </c>
      <c r="BD32" s="22"/>
      <c r="BE32" s="20">
        <f t="shared" ref="BE32:BE34" si="129">SUM(BD32/12*9*$D32*$F32*$H32*$J32*BE$9)+SUM(BD32/12*3*$E32*$F32*$H32*$J32*BE$9)</f>
        <v>0</v>
      </c>
      <c r="BF32" s="22">
        <v>0</v>
      </c>
      <c r="BG32" s="20">
        <f t="shared" ref="BG32:BG34" si="130">SUM(BF32/12*9*$D32*$F32*$H32*$J32*BG$9)+SUM(BF32/12*3*$E32*$F32*$H32*$J32*BG$9)</f>
        <v>0</v>
      </c>
      <c r="BH32" s="22">
        <v>0</v>
      </c>
      <c r="BI32" s="20">
        <f t="shared" ref="BI32:BI34" si="131">SUM(BH32/12*9*$D32*$F32*$H32*$J32*BI$9)+SUM(BH32/12*3*$E32*$F32*$H32*$J32*BI$9)</f>
        <v>0</v>
      </c>
      <c r="BJ32" s="22">
        <v>0</v>
      </c>
      <c r="BK32" s="20">
        <f t="shared" ref="BK32:BK34" si="132">SUM(BJ32/12*9*$D32*$F32*$H32*$K32*BK$9)+SUM(BJ32/12*3*$E32*$F32*$H32*$K32*BK$9)</f>
        <v>0</v>
      </c>
      <c r="BL32" s="22">
        <v>0</v>
      </c>
      <c r="BM32" s="20">
        <f t="shared" ref="BM32:BM34" si="133">SUM(BL32/12*9*$D32*$F32*$H32*$K32*BM$9)+SUM(BL32/12*3*$E32*$F32*$H32*$K32*BM$9)</f>
        <v>0</v>
      </c>
      <c r="BN32" s="22"/>
      <c r="BO32" s="20">
        <f t="shared" ref="BO32:BO34" si="134">SUM(BN32/12*9*$D32*$F32*$H32*$J32*BO$9)+SUM(BN32/12*3*$E32*$F32*$H32*$J32*BO$9)</f>
        <v>0</v>
      </c>
      <c r="BP32" s="22"/>
      <c r="BQ32" s="20">
        <f t="shared" ref="BQ32:BQ34" si="135">SUM(BP32/12*9*$D32*$F32*$H32*$K32*BQ$9)+SUM(BP32/12*3*$E32*$F32*$H32*$K32*BQ$9)</f>
        <v>0</v>
      </c>
      <c r="BR32" s="22">
        <v>0</v>
      </c>
      <c r="BS32" s="20">
        <f t="shared" ref="BS32:BS34" si="136">SUM(BR32/12*9*$D32*$F32*$H32*$J32*BS$9)+SUM(BR32/12*3*$E32*$F32*$H32*$J32*BS$9)</f>
        <v>0</v>
      </c>
      <c r="BT32" s="22">
        <v>0</v>
      </c>
      <c r="BU32" s="20">
        <f t="shared" ref="BU32:BU34" si="137">SUM(BT32/12*9*$D32*$F32*$H32*$J32*BU$9)+SUM(BT32/12*3*$E32*$F32*$H32*$J32*BU$9)</f>
        <v>0</v>
      </c>
      <c r="BV32" s="22">
        <v>0</v>
      </c>
      <c r="BW32" s="20">
        <f t="shared" ref="BW32:BW34" si="138">SUM(BV32/12*9*$D32*$F32*$H32*$K32*BW$9)+SUM(BV32/12*3*$E32*$F32*$H32*$K32*BW$9)</f>
        <v>0</v>
      </c>
      <c r="BX32" s="20">
        <v>0</v>
      </c>
      <c r="BY32" s="22">
        <v>0</v>
      </c>
      <c r="BZ32" s="20">
        <f t="shared" ref="BZ32:BZ34" si="139">SUM(BY32/12*9*$D32*$F32*$H32*$K32*BZ$9)+SUM(BY32/12*3*$E32*$F32*$H32*$K32*BZ$9)</f>
        <v>0</v>
      </c>
      <c r="CA32" s="22"/>
      <c r="CB32" s="20">
        <f t="shared" ref="CB32:CB34" si="140">SUM(CA32/12*9*$D32*$F32*$H32*$K32*CB$9)+SUM(CA32/12*3*$E32*$F32*$H32*$K32*CB$9)</f>
        <v>0</v>
      </c>
      <c r="CC32" s="22">
        <v>0</v>
      </c>
      <c r="CD32" s="20">
        <f t="shared" ref="CD32:CD34" si="141">SUM(CC32/12*9*$D32*$F32*$H32*$K32*CD$9)+SUM(CC32/12*3*$E32*$F32*$H32*$K32*CD$9)</f>
        <v>0</v>
      </c>
      <c r="CE32" s="22">
        <v>0</v>
      </c>
      <c r="CF32" s="20">
        <f t="shared" ref="CF32:CF34" si="142">SUM(CE32/12*9*$D32*$F32*$H32*$K32*CF$9)+SUM(CE32/12*3*$E32*$F32*$H32*$K32*CF$9)</f>
        <v>0</v>
      </c>
      <c r="CG32" s="22">
        <v>0</v>
      </c>
      <c r="CH32" s="20">
        <f t="shared" ref="CH32:CH34" si="143">SUM(CG32/12*9*$D32*$F32*$H32*$J32*CH$9)+SUM(CG32/12*3*$E32*$F32*$H32*$J32*CH$9)</f>
        <v>0</v>
      </c>
      <c r="CI32" s="22"/>
      <c r="CJ32" s="20">
        <f t="shared" ref="CJ32:CJ34" si="144">SUM(CI32/12*9*$D32*$F32*$H32*$J32*CJ$9)+SUM(CI32/12*3*$E32*$F32*$H32*$J32*CJ$9)</f>
        <v>0</v>
      </c>
      <c r="CK32" s="22">
        <v>0</v>
      </c>
      <c r="CL32" s="20">
        <f t="shared" ref="CL32:CL34" si="145">SUM(CK32/12*9*$D32*$F32*$H32*$J32*CL$9)+SUM(CK32/12*3*$E32*$F32*$H32*$J32*CL$9)</f>
        <v>0</v>
      </c>
      <c r="CM32" s="22"/>
      <c r="CN32" s="20">
        <f t="shared" ref="CN32:CN34" si="146">SUM(CM32/12*9*$D32*$F32*$H32*$K32*CN$9)+SUM(CM32/12*3*$E32*$F32*$H32*$K32*CN$9)</f>
        <v>0</v>
      </c>
      <c r="CO32" s="22">
        <v>0</v>
      </c>
      <c r="CP32" s="20">
        <f t="shared" ref="CP32:CP34" si="147">SUM(CO32/12*9*$D32*$F32*$H32*$K32*CP$9)+SUM(CO32/12*3*$E32*$F32*$H32*$K32*CP$9)</f>
        <v>0</v>
      </c>
      <c r="CQ32" s="22">
        <v>0</v>
      </c>
      <c r="CR32" s="20">
        <f t="shared" ref="CR32:CR34" si="148">SUM(CQ32/12*9*$D32*$F32*$H32*$M32*CR$9)+SUM(CQ32/12*3*$E32*$F32*$H32*$M32*CR$9)</f>
        <v>0</v>
      </c>
      <c r="CS32" s="22">
        <v>0</v>
      </c>
      <c r="CT32" s="20">
        <f t="shared" ref="CT32:CT34" si="149">SUM(CS32/12*9*$D32*$F32*$H32*$L32*CT$9)+SUM(CS32/12*3*$E32*$F32*$H32*$L32*CT$9)</f>
        <v>0</v>
      </c>
      <c r="CU32" s="20"/>
      <c r="CV32" s="20"/>
      <c r="CW32" s="20"/>
      <c r="CX32" s="20"/>
      <c r="CY32" s="53">
        <f t="shared" ref="CY32:CZ34" si="150">SUM(AD32,R32,T32,AB32,N32,V32,P32,BF32,BT32,CG32,CK32,BH32,CI32,AF32,AZ32,BB32,AH32,BD32,BR32,AJ32,X32,CO32,BJ32,CM32,BL32,BY32,CC32,BV32,CA32,AL32,AN32,AP32,AR32,AT32,AX32,AV32,BP32,CS32,CQ32,CE32,Z32,BN32)</f>
        <v>97</v>
      </c>
      <c r="CZ32" s="53">
        <f t="shared" si="150"/>
        <v>19101626.9815</v>
      </c>
    </row>
    <row r="33" spans="1:104" ht="60" x14ac:dyDescent="0.25">
      <c r="A33" s="66"/>
      <c r="B33" s="65">
        <v>14</v>
      </c>
      <c r="C33" s="16" t="s">
        <v>140</v>
      </c>
      <c r="D33" s="21">
        <f>D30</f>
        <v>9860</v>
      </c>
      <c r="E33" s="21">
        <v>9959</v>
      </c>
      <c r="F33" s="29">
        <v>10.34</v>
      </c>
      <c r="G33" s="29"/>
      <c r="H33" s="29">
        <v>1</v>
      </c>
      <c r="I33" s="30"/>
      <c r="J33" s="17">
        <v>1.4</v>
      </c>
      <c r="K33" s="17">
        <v>1.68</v>
      </c>
      <c r="L33" s="17">
        <v>2.23</v>
      </c>
      <c r="M33" s="19">
        <v>2.57</v>
      </c>
      <c r="N33" s="27"/>
      <c r="O33" s="20">
        <f t="shared" si="108"/>
        <v>0</v>
      </c>
      <c r="P33" s="27"/>
      <c r="Q33" s="20">
        <f t="shared" si="109"/>
        <v>0</v>
      </c>
      <c r="R33" s="21"/>
      <c r="S33" s="20">
        <f t="shared" si="110"/>
        <v>0</v>
      </c>
      <c r="T33" s="27">
        <v>20</v>
      </c>
      <c r="U33" s="20">
        <f t="shared" si="111"/>
        <v>2861832.82</v>
      </c>
      <c r="V33" s="27"/>
      <c r="W33" s="20">
        <f t="shared" si="112"/>
        <v>0</v>
      </c>
      <c r="X33" s="27"/>
      <c r="Y33" s="20">
        <f t="shared" si="113"/>
        <v>0</v>
      </c>
      <c r="Z33" s="22"/>
      <c r="AA33" s="20">
        <f t="shared" si="114"/>
        <v>0</v>
      </c>
      <c r="AB33" s="27"/>
      <c r="AC33" s="20">
        <f t="shared" si="115"/>
        <v>0</v>
      </c>
      <c r="AD33" s="21"/>
      <c r="AE33" s="20">
        <f t="shared" si="116"/>
        <v>0</v>
      </c>
      <c r="AF33" s="27"/>
      <c r="AG33" s="20">
        <f t="shared" si="117"/>
        <v>0</v>
      </c>
      <c r="AH33" s="27"/>
      <c r="AI33" s="20">
        <f t="shared" si="118"/>
        <v>0</v>
      </c>
      <c r="AJ33" s="27"/>
      <c r="AK33" s="20">
        <f t="shared" si="119"/>
        <v>0</v>
      </c>
      <c r="AL33" s="27"/>
      <c r="AM33" s="20">
        <f t="shared" si="120"/>
        <v>0</v>
      </c>
      <c r="AN33" s="27"/>
      <c r="AO33" s="20">
        <f t="shared" si="121"/>
        <v>0</v>
      </c>
      <c r="AP33" s="27"/>
      <c r="AQ33" s="20">
        <f t="shared" si="122"/>
        <v>0</v>
      </c>
      <c r="AR33" s="27"/>
      <c r="AS33" s="20">
        <f t="shared" si="123"/>
        <v>0</v>
      </c>
      <c r="AT33" s="27"/>
      <c r="AU33" s="20">
        <f t="shared" si="124"/>
        <v>0</v>
      </c>
      <c r="AV33" s="27"/>
      <c r="AW33" s="20">
        <f t="shared" si="125"/>
        <v>0</v>
      </c>
      <c r="AX33" s="27"/>
      <c r="AY33" s="20">
        <f t="shared" si="126"/>
        <v>0</v>
      </c>
      <c r="AZ33" s="27"/>
      <c r="BA33" s="20">
        <f t="shared" si="127"/>
        <v>0</v>
      </c>
      <c r="BB33" s="27"/>
      <c r="BC33" s="20">
        <f t="shared" si="128"/>
        <v>0</v>
      </c>
      <c r="BD33" s="27"/>
      <c r="BE33" s="20">
        <f t="shared" si="129"/>
        <v>0</v>
      </c>
      <c r="BF33" s="27"/>
      <c r="BG33" s="20">
        <f t="shared" si="130"/>
        <v>0</v>
      </c>
      <c r="BH33" s="27"/>
      <c r="BI33" s="20">
        <f t="shared" si="131"/>
        <v>0</v>
      </c>
      <c r="BJ33" s="27"/>
      <c r="BK33" s="20">
        <f t="shared" si="132"/>
        <v>0</v>
      </c>
      <c r="BL33" s="27"/>
      <c r="BM33" s="20">
        <f t="shared" si="133"/>
        <v>0</v>
      </c>
      <c r="BN33" s="27"/>
      <c r="BO33" s="20">
        <f t="shared" si="134"/>
        <v>0</v>
      </c>
      <c r="BP33" s="27"/>
      <c r="BQ33" s="20">
        <f t="shared" si="135"/>
        <v>0</v>
      </c>
      <c r="BR33" s="27"/>
      <c r="BS33" s="20">
        <f t="shared" si="136"/>
        <v>0</v>
      </c>
      <c r="BT33" s="27"/>
      <c r="BU33" s="20">
        <f t="shared" si="137"/>
        <v>0</v>
      </c>
      <c r="BV33" s="27"/>
      <c r="BW33" s="20">
        <f t="shared" si="138"/>
        <v>0</v>
      </c>
      <c r="BX33" s="24">
        <v>0</v>
      </c>
      <c r="BY33" s="27"/>
      <c r="BZ33" s="20">
        <f t="shared" si="139"/>
        <v>0</v>
      </c>
      <c r="CA33" s="27"/>
      <c r="CB33" s="20">
        <f t="shared" si="140"/>
        <v>0</v>
      </c>
      <c r="CC33" s="27"/>
      <c r="CD33" s="20">
        <f t="shared" si="141"/>
        <v>0</v>
      </c>
      <c r="CE33" s="27"/>
      <c r="CF33" s="20">
        <f t="shared" si="142"/>
        <v>0</v>
      </c>
      <c r="CG33" s="27"/>
      <c r="CH33" s="20">
        <f t="shared" si="143"/>
        <v>0</v>
      </c>
      <c r="CI33" s="27"/>
      <c r="CJ33" s="20">
        <f t="shared" si="144"/>
        <v>0</v>
      </c>
      <c r="CK33" s="27"/>
      <c r="CL33" s="20">
        <f t="shared" si="145"/>
        <v>0</v>
      </c>
      <c r="CM33" s="27"/>
      <c r="CN33" s="20">
        <f t="shared" si="146"/>
        <v>0</v>
      </c>
      <c r="CO33" s="27"/>
      <c r="CP33" s="20">
        <f t="shared" si="147"/>
        <v>0</v>
      </c>
      <c r="CQ33" s="27"/>
      <c r="CR33" s="20">
        <f t="shared" si="148"/>
        <v>0</v>
      </c>
      <c r="CS33" s="27"/>
      <c r="CT33" s="20">
        <f t="shared" si="149"/>
        <v>0</v>
      </c>
      <c r="CU33" s="20"/>
      <c r="CV33" s="20"/>
      <c r="CW33" s="20"/>
      <c r="CX33" s="20"/>
      <c r="CY33" s="53">
        <f t="shared" si="150"/>
        <v>20</v>
      </c>
      <c r="CZ33" s="53">
        <f t="shared" si="150"/>
        <v>2861832.82</v>
      </c>
    </row>
    <row r="34" spans="1:104" ht="60" x14ac:dyDescent="0.25">
      <c r="A34" s="66"/>
      <c r="B34" s="65">
        <v>15</v>
      </c>
      <c r="C34" s="23" t="s">
        <v>141</v>
      </c>
      <c r="D34" s="21">
        <f>D33</f>
        <v>9860</v>
      </c>
      <c r="E34" s="21">
        <v>9959</v>
      </c>
      <c r="F34" s="18">
        <v>7.95</v>
      </c>
      <c r="G34" s="18"/>
      <c r="H34" s="29">
        <v>1</v>
      </c>
      <c r="I34" s="30"/>
      <c r="J34" s="17">
        <v>1.4</v>
      </c>
      <c r="K34" s="17">
        <v>1.68</v>
      </c>
      <c r="L34" s="17">
        <v>2.23</v>
      </c>
      <c r="M34" s="19">
        <v>2.57</v>
      </c>
      <c r="N34" s="27"/>
      <c r="O34" s="20">
        <f t="shared" si="108"/>
        <v>0</v>
      </c>
      <c r="P34" s="27"/>
      <c r="Q34" s="20">
        <f t="shared" si="109"/>
        <v>0</v>
      </c>
      <c r="R34" s="21"/>
      <c r="S34" s="20">
        <f t="shared" si="110"/>
        <v>0</v>
      </c>
      <c r="T34" s="27">
        <v>12</v>
      </c>
      <c r="U34" s="20">
        <f t="shared" si="111"/>
        <v>1320207.21</v>
      </c>
      <c r="V34" s="27"/>
      <c r="W34" s="20">
        <f t="shared" si="112"/>
        <v>0</v>
      </c>
      <c r="X34" s="27"/>
      <c r="Y34" s="20">
        <f t="shared" si="113"/>
        <v>0</v>
      </c>
      <c r="Z34" s="22"/>
      <c r="AA34" s="20">
        <f t="shared" si="114"/>
        <v>0</v>
      </c>
      <c r="AB34" s="27"/>
      <c r="AC34" s="20">
        <f t="shared" si="115"/>
        <v>0</v>
      </c>
      <c r="AD34" s="21"/>
      <c r="AE34" s="20">
        <f t="shared" si="116"/>
        <v>0</v>
      </c>
      <c r="AF34" s="27"/>
      <c r="AG34" s="20">
        <f t="shared" si="117"/>
        <v>0</v>
      </c>
      <c r="AH34" s="27"/>
      <c r="AI34" s="20">
        <f t="shared" si="118"/>
        <v>0</v>
      </c>
      <c r="AJ34" s="27"/>
      <c r="AK34" s="20">
        <f t="shared" si="119"/>
        <v>0</v>
      </c>
      <c r="AL34" s="27"/>
      <c r="AM34" s="20">
        <f t="shared" si="120"/>
        <v>0</v>
      </c>
      <c r="AN34" s="27"/>
      <c r="AO34" s="20">
        <f t="shared" si="121"/>
        <v>0</v>
      </c>
      <c r="AP34" s="27"/>
      <c r="AQ34" s="20">
        <f t="shared" si="122"/>
        <v>0</v>
      </c>
      <c r="AR34" s="27"/>
      <c r="AS34" s="20">
        <f t="shared" si="123"/>
        <v>0</v>
      </c>
      <c r="AT34" s="27"/>
      <c r="AU34" s="20">
        <f t="shared" si="124"/>
        <v>0</v>
      </c>
      <c r="AV34" s="27"/>
      <c r="AW34" s="20">
        <f t="shared" si="125"/>
        <v>0</v>
      </c>
      <c r="AX34" s="27"/>
      <c r="AY34" s="20">
        <f t="shared" si="126"/>
        <v>0</v>
      </c>
      <c r="AZ34" s="27"/>
      <c r="BA34" s="20">
        <f t="shared" si="127"/>
        <v>0</v>
      </c>
      <c r="BB34" s="27"/>
      <c r="BC34" s="20">
        <f t="shared" si="128"/>
        <v>0</v>
      </c>
      <c r="BD34" s="27"/>
      <c r="BE34" s="20">
        <f t="shared" si="129"/>
        <v>0</v>
      </c>
      <c r="BF34" s="27"/>
      <c r="BG34" s="20">
        <f t="shared" si="130"/>
        <v>0</v>
      </c>
      <c r="BH34" s="27"/>
      <c r="BI34" s="20">
        <f t="shared" si="131"/>
        <v>0</v>
      </c>
      <c r="BJ34" s="27"/>
      <c r="BK34" s="20">
        <f t="shared" si="132"/>
        <v>0</v>
      </c>
      <c r="BL34" s="27"/>
      <c r="BM34" s="20">
        <f t="shared" si="133"/>
        <v>0</v>
      </c>
      <c r="BN34" s="27"/>
      <c r="BO34" s="20">
        <f t="shared" si="134"/>
        <v>0</v>
      </c>
      <c r="BP34" s="27"/>
      <c r="BQ34" s="20">
        <f t="shared" si="135"/>
        <v>0</v>
      </c>
      <c r="BR34" s="27"/>
      <c r="BS34" s="20">
        <f t="shared" si="136"/>
        <v>0</v>
      </c>
      <c r="BT34" s="27"/>
      <c r="BU34" s="20">
        <f t="shared" si="137"/>
        <v>0</v>
      </c>
      <c r="BV34" s="27"/>
      <c r="BW34" s="20">
        <f t="shared" si="138"/>
        <v>0</v>
      </c>
      <c r="BX34" s="24">
        <v>0</v>
      </c>
      <c r="BY34" s="27"/>
      <c r="BZ34" s="20">
        <f t="shared" si="139"/>
        <v>0</v>
      </c>
      <c r="CA34" s="27"/>
      <c r="CB34" s="20">
        <f t="shared" si="140"/>
        <v>0</v>
      </c>
      <c r="CC34" s="27"/>
      <c r="CD34" s="20">
        <f t="shared" si="141"/>
        <v>0</v>
      </c>
      <c r="CE34" s="27"/>
      <c r="CF34" s="20">
        <f t="shared" si="142"/>
        <v>0</v>
      </c>
      <c r="CG34" s="27"/>
      <c r="CH34" s="20">
        <f t="shared" si="143"/>
        <v>0</v>
      </c>
      <c r="CI34" s="27"/>
      <c r="CJ34" s="20">
        <f t="shared" si="144"/>
        <v>0</v>
      </c>
      <c r="CK34" s="27"/>
      <c r="CL34" s="20">
        <f t="shared" si="145"/>
        <v>0</v>
      </c>
      <c r="CM34" s="27"/>
      <c r="CN34" s="20">
        <f t="shared" si="146"/>
        <v>0</v>
      </c>
      <c r="CO34" s="27"/>
      <c r="CP34" s="20">
        <f t="shared" si="147"/>
        <v>0</v>
      </c>
      <c r="CQ34" s="27"/>
      <c r="CR34" s="20">
        <f t="shared" si="148"/>
        <v>0</v>
      </c>
      <c r="CS34" s="27"/>
      <c r="CT34" s="20">
        <f t="shared" si="149"/>
        <v>0</v>
      </c>
      <c r="CU34" s="20"/>
      <c r="CV34" s="20"/>
      <c r="CW34" s="20"/>
      <c r="CX34" s="20"/>
      <c r="CY34" s="53">
        <f t="shared" si="150"/>
        <v>12</v>
      </c>
      <c r="CZ34" s="53">
        <f t="shared" si="150"/>
        <v>1320207.21</v>
      </c>
    </row>
    <row r="35" spans="1:104" s="57" customFormat="1" x14ac:dyDescent="0.25">
      <c r="A35" s="75">
        <v>9</v>
      </c>
      <c r="B35" s="75"/>
      <c r="C35" s="71" t="s">
        <v>142</v>
      </c>
      <c r="D35" s="78"/>
      <c r="E35" s="79">
        <v>9959</v>
      </c>
      <c r="F35" s="80">
        <v>1.42</v>
      </c>
      <c r="G35" s="80"/>
      <c r="H35" s="81"/>
      <c r="I35" s="82"/>
      <c r="J35" s="47"/>
      <c r="K35" s="47"/>
      <c r="L35" s="47"/>
      <c r="M35" s="19">
        <v>2.57</v>
      </c>
      <c r="N35" s="46">
        <f t="shared" ref="N35:BY35" si="151">SUM(N36:N37)</f>
        <v>0</v>
      </c>
      <c r="O35" s="46">
        <f t="shared" si="151"/>
        <v>0</v>
      </c>
      <c r="P35" s="46">
        <f t="shared" si="151"/>
        <v>0</v>
      </c>
      <c r="Q35" s="46">
        <f t="shared" si="151"/>
        <v>0</v>
      </c>
      <c r="R35" s="46">
        <f t="shared" si="151"/>
        <v>0</v>
      </c>
      <c r="S35" s="46">
        <f t="shared" si="151"/>
        <v>0</v>
      </c>
      <c r="T35" s="46">
        <f t="shared" si="151"/>
        <v>0</v>
      </c>
      <c r="U35" s="46">
        <f t="shared" si="151"/>
        <v>0</v>
      </c>
      <c r="V35" s="46">
        <f t="shared" si="151"/>
        <v>0</v>
      </c>
      <c r="W35" s="46">
        <f t="shared" si="151"/>
        <v>0</v>
      </c>
      <c r="X35" s="87">
        <f t="shared" si="151"/>
        <v>0</v>
      </c>
      <c r="Y35" s="87">
        <f t="shared" si="151"/>
        <v>0</v>
      </c>
      <c r="Z35" s="87">
        <f t="shared" si="151"/>
        <v>0</v>
      </c>
      <c r="AA35" s="87">
        <f t="shared" si="151"/>
        <v>0</v>
      </c>
      <c r="AB35" s="46">
        <f t="shared" si="151"/>
        <v>0</v>
      </c>
      <c r="AC35" s="46">
        <f t="shared" si="151"/>
        <v>0</v>
      </c>
      <c r="AD35" s="46">
        <f t="shared" si="151"/>
        <v>0</v>
      </c>
      <c r="AE35" s="46">
        <f t="shared" si="151"/>
        <v>0</v>
      </c>
      <c r="AF35" s="46">
        <f t="shared" si="151"/>
        <v>0</v>
      </c>
      <c r="AG35" s="46">
        <f t="shared" si="151"/>
        <v>0</v>
      </c>
      <c r="AH35" s="46">
        <f t="shared" si="151"/>
        <v>0</v>
      </c>
      <c r="AI35" s="46">
        <f t="shared" si="151"/>
        <v>0</v>
      </c>
      <c r="AJ35" s="46">
        <f t="shared" si="151"/>
        <v>0</v>
      </c>
      <c r="AK35" s="46">
        <f t="shared" si="151"/>
        <v>0</v>
      </c>
      <c r="AL35" s="46">
        <f t="shared" si="151"/>
        <v>0</v>
      </c>
      <c r="AM35" s="46">
        <f t="shared" si="151"/>
        <v>0</v>
      </c>
      <c r="AN35" s="46">
        <f t="shared" si="151"/>
        <v>0</v>
      </c>
      <c r="AO35" s="46">
        <f t="shared" si="151"/>
        <v>0</v>
      </c>
      <c r="AP35" s="46">
        <f t="shared" si="151"/>
        <v>0</v>
      </c>
      <c r="AQ35" s="46">
        <f t="shared" si="151"/>
        <v>0</v>
      </c>
      <c r="AR35" s="46">
        <f t="shared" si="151"/>
        <v>0</v>
      </c>
      <c r="AS35" s="46">
        <f t="shared" si="151"/>
        <v>0</v>
      </c>
      <c r="AT35" s="46">
        <f t="shared" si="151"/>
        <v>0</v>
      </c>
      <c r="AU35" s="46">
        <f t="shared" si="151"/>
        <v>0</v>
      </c>
      <c r="AV35" s="46">
        <f t="shared" si="151"/>
        <v>0</v>
      </c>
      <c r="AW35" s="46">
        <f t="shared" si="151"/>
        <v>0</v>
      </c>
      <c r="AX35" s="46">
        <f t="shared" si="151"/>
        <v>0</v>
      </c>
      <c r="AY35" s="46">
        <f t="shared" si="151"/>
        <v>0</v>
      </c>
      <c r="AZ35" s="46">
        <f t="shared" si="151"/>
        <v>0</v>
      </c>
      <c r="BA35" s="46">
        <f t="shared" si="151"/>
        <v>0</v>
      </c>
      <c r="BB35" s="46">
        <f t="shared" si="151"/>
        <v>0</v>
      </c>
      <c r="BC35" s="46">
        <f t="shared" si="151"/>
        <v>0</v>
      </c>
      <c r="BD35" s="46">
        <f t="shared" si="151"/>
        <v>0</v>
      </c>
      <c r="BE35" s="46">
        <f t="shared" si="151"/>
        <v>0</v>
      </c>
      <c r="BF35" s="46">
        <f t="shared" si="151"/>
        <v>0</v>
      </c>
      <c r="BG35" s="46">
        <f t="shared" si="151"/>
        <v>0</v>
      </c>
      <c r="BH35" s="46">
        <f t="shared" si="151"/>
        <v>0</v>
      </c>
      <c r="BI35" s="46">
        <f t="shared" si="151"/>
        <v>0</v>
      </c>
      <c r="BJ35" s="46">
        <f t="shared" si="151"/>
        <v>0</v>
      </c>
      <c r="BK35" s="46">
        <f t="shared" si="151"/>
        <v>0</v>
      </c>
      <c r="BL35" s="46">
        <f t="shared" si="151"/>
        <v>0</v>
      </c>
      <c r="BM35" s="46">
        <f t="shared" si="151"/>
        <v>0</v>
      </c>
      <c r="BN35" s="46">
        <f t="shared" si="151"/>
        <v>0</v>
      </c>
      <c r="BO35" s="46">
        <f t="shared" si="151"/>
        <v>0</v>
      </c>
      <c r="BP35" s="46">
        <f t="shared" si="151"/>
        <v>0</v>
      </c>
      <c r="BQ35" s="46">
        <f t="shared" si="151"/>
        <v>0</v>
      </c>
      <c r="BR35" s="46">
        <f t="shared" si="151"/>
        <v>0</v>
      </c>
      <c r="BS35" s="46">
        <f t="shared" si="151"/>
        <v>0</v>
      </c>
      <c r="BT35" s="46">
        <f t="shared" si="151"/>
        <v>0</v>
      </c>
      <c r="BU35" s="46">
        <f t="shared" si="151"/>
        <v>0</v>
      </c>
      <c r="BV35" s="46">
        <f t="shared" si="151"/>
        <v>0</v>
      </c>
      <c r="BW35" s="46">
        <f t="shared" si="151"/>
        <v>0</v>
      </c>
      <c r="BX35" s="46">
        <v>0</v>
      </c>
      <c r="BY35" s="46">
        <f t="shared" si="151"/>
        <v>0</v>
      </c>
      <c r="BZ35" s="46">
        <f t="shared" ref="BZ35:CZ35" si="152">SUM(BZ36:BZ37)</f>
        <v>0</v>
      </c>
      <c r="CA35" s="46">
        <f t="shared" si="152"/>
        <v>0</v>
      </c>
      <c r="CB35" s="46">
        <f t="shared" si="152"/>
        <v>0</v>
      </c>
      <c r="CC35" s="46">
        <f t="shared" si="152"/>
        <v>5</v>
      </c>
      <c r="CD35" s="46">
        <f t="shared" si="152"/>
        <v>121280.0442</v>
      </c>
      <c r="CE35" s="46">
        <f t="shared" si="152"/>
        <v>0</v>
      </c>
      <c r="CF35" s="46">
        <f t="shared" si="152"/>
        <v>0</v>
      </c>
      <c r="CG35" s="46">
        <f t="shared" si="152"/>
        <v>0</v>
      </c>
      <c r="CH35" s="46">
        <f t="shared" si="152"/>
        <v>0</v>
      </c>
      <c r="CI35" s="46">
        <f t="shared" si="152"/>
        <v>0</v>
      </c>
      <c r="CJ35" s="46">
        <f t="shared" si="152"/>
        <v>0</v>
      </c>
      <c r="CK35" s="46">
        <f t="shared" si="152"/>
        <v>0</v>
      </c>
      <c r="CL35" s="46">
        <f t="shared" si="152"/>
        <v>0</v>
      </c>
      <c r="CM35" s="46">
        <f t="shared" si="152"/>
        <v>0</v>
      </c>
      <c r="CN35" s="46">
        <f t="shared" si="152"/>
        <v>0</v>
      </c>
      <c r="CO35" s="46">
        <f t="shared" si="152"/>
        <v>0</v>
      </c>
      <c r="CP35" s="46">
        <f t="shared" si="152"/>
        <v>0</v>
      </c>
      <c r="CQ35" s="46">
        <f t="shared" si="152"/>
        <v>0</v>
      </c>
      <c r="CR35" s="46">
        <f t="shared" si="152"/>
        <v>0</v>
      </c>
      <c r="CS35" s="46">
        <f t="shared" si="152"/>
        <v>0</v>
      </c>
      <c r="CT35" s="46">
        <f t="shared" si="152"/>
        <v>0</v>
      </c>
      <c r="CU35" s="46"/>
      <c r="CV35" s="46"/>
      <c r="CW35" s="46"/>
      <c r="CX35" s="46"/>
      <c r="CY35" s="46">
        <f t="shared" si="152"/>
        <v>5</v>
      </c>
      <c r="CZ35" s="46">
        <f t="shared" si="152"/>
        <v>121280.0442</v>
      </c>
    </row>
    <row r="36" spans="1:104" ht="30" x14ac:dyDescent="0.25">
      <c r="A36" s="66"/>
      <c r="B36" s="65">
        <v>16</v>
      </c>
      <c r="C36" s="23" t="s">
        <v>143</v>
      </c>
      <c r="D36" s="21">
        <f>D34</f>
        <v>9860</v>
      </c>
      <c r="E36" s="21">
        <v>9959</v>
      </c>
      <c r="F36" s="18">
        <v>1.38</v>
      </c>
      <c r="G36" s="18"/>
      <c r="H36" s="29">
        <v>1</v>
      </c>
      <c r="I36" s="55">
        <v>1.1000000000000001</v>
      </c>
      <c r="J36" s="17">
        <v>1.4</v>
      </c>
      <c r="K36" s="17">
        <v>1.68</v>
      </c>
      <c r="L36" s="17">
        <v>2.23</v>
      </c>
      <c r="M36" s="19">
        <v>2.57</v>
      </c>
      <c r="N36" s="22"/>
      <c r="O36" s="20">
        <f>SUM(N36/12*5*$D36*$F36*$H36*$J36*O$9)+SUM(N36/12*4*$D36*$F36*$I36*$J36*O$9)+SUM(N36/12*3*$E36*$F36*$I36*$J36*O$9)</f>
        <v>0</v>
      </c>
      <c r="P36" s="22"/>
      <c r="Q36" s="20">
        <f>SUM(P36/12*5*$D36*$F36*$H36*$J36*Q$9)+SUM(P36/12*4*$D36*$F36*$I36*$J36*Q$9)+SUM(P36/12*3*$E36*$F36*$I36*$J36*Q$9)</f>
        <v>0</v>
      </c>
      <c r="R36" s="21"/>
      <c r="S36" s="20">
        <f>SUM(R36/12*5*$D36*$F36*$H36*$J36*S$9)+SUM(R36/12*4*$D36*$F36*$I36*$J36*S$9)+SUM(R36/12*3*$E36*$F36*$I36*$J36*S$9)</f>
        <v>0</v>
      </c>
      <c r="T36" s="22"/>
      <c r="U36" s="20">
        <f>SUM(T36/12*5*$D36*$F36*$H36*$J36*U$9)+SUM(T36/12*4*$D36*$F36*$I36*$J36*U$9)+SUM(T36/12*3*$E36*$F36*$I36*$J36*U$9)</f>
        <v>0</v>
      </c>
      <c r="V36" s="22"/>
      <c r="W36" s="20">
        <f>SUM(V36/12*5*$D36*$F36*$H36*$J36*W$9)+SUM(V36/12*4*$D36*$F36*$I36*$J36*W$9)+SUM(V36/12*3*$E36*$F36*$I36*$J36*W$9)</f>
        <v>0</v>
      </c>
      <c r="X36" s="22"/>
      <c r="Y36" s="20">
        <f>SUM(X36/12*5*$D36*$F36*$H36*$J36*Y$9)+SUM(X36/12*4*$D36*$F36*$I36*$J36*Y$9)+SUM(X36/12*3*$E36*$F36*$I36*$J36*Y$9)</f>
        <v>0</v>
      </c>
      <c r="Z36" s="22"/>
      <c r="AA36" s="20">
        <f>SUM(Z36/12*5*$D36*$F36*$H36*$J36*AA$9)+SUM(Z36/12*4*$D36*$F36*$I36*$J36*AA$9)+SUM(Z36/12*3*$E36*$F36*$I36*$J36*AA$9)</f>
        <v>0</v>
      </c>
      <c r="AB36" s="22"/>
      <c r="AC36" s="20">
        <f>SUM(AB36/12*5*$D36*$F36*$H36*$J36*AC$9)+SUM(AB36/12*4*$D36*$F36*$I36*$J36*AC$9)+SUM(AB36/12*3*$E36*$F36*$I36*$J36*AC$9)</f>
        <v>0</v>
      </c>
      <c r="AD36" s="21"/>
      <c r="AE36" s="20">
        <f>SUM(AD36/12*5*$D36*$F36*$H36*$J36*AE$9)+SUM(AD36/12*4*$D36*$F36*$I36*$J36*AE$9)+SUM(AD36/12*3*$E36*$F36*$I36*$J36*AE$9)</f>
        <v>0</v>
      </c>
      <c r="AF36" s="22"/>
      <c r="AG36" s="20">
        <f>SUM(AF36/12*5*$D36*$F36*$H36*$J36*AG$9)+SUM(AF36/12*4*$D36*$F36*$I36*$J36*AG$9)+SUM(AF36/12*3*$E36*$F36*$I36*$J36*AG$9)</f>
        <v>0</v>
      </c>
      <c r="AH36" s="22"/>
      <c r="AI36" s="20">
        <f>SUM(AH36/12*5*$D36*$F36*$H36*$J36*AI$9)+SUM(AH36/12*4*$D36*$F36*$I36*$J36*AI$9)+SUM(AH36/12*3*$E36*$F36*$I36*$J36*AI$9)</f>
        <v>0</v>
      </c>
      <c r="AJ36" s="22"/>
      <c r="AK36" s="20">
        <f>SUM(AJ36/12*5*$D36*$F36*$H36*$J36*AK$9)+SUM(AJ36/12*4*$D36*$F36*$I36*$J36*AK$9)+SUM(AJ36/12*3*$E36*$F36*$I36*$J36*AK$9)</f>
        <v>0</v>
      </c>
      <c r="AL36" s="22"/>
      <c r="AM36" s="20">
        <f>SUM(AL36/12*5*$D36*$F36*$H36*$K36*AM$9)+SUM(AL36/12*4*$D36*$F36*$I36*$K36*AM$9)+SUM(AL36/12*3*$E36*$F36*$I36*$K36*AM$9)</f>
        <v>0</v>
      </c>
      <c r="AN36" s="22"/>
      <c r="AO36" s="20">
        <f>SUM(AN36/12*5*$D36*$F36*$H36*$K36*AO$9)+SUM(AN36/12*4*$D36*$F36*$I36*$K36*AO$9)+SUM(AN36/12*3*$E36*$F36*$I36*$K36*AO$9)</f>
        <v>0</v>
      </c>
      <c r="AP36" s="22"/>
      <c r="AQ36" s="20">
        <f>SUM(AP36/12*5*$D36*$F36*$H36*$K36*AQ$9)+SUM(AP36/12*4*$D36*$F36*$I36*$K36*AQ$9)+SUM(AP36/12*3*$E36*$F36*$I36*$K36*AQ$9)</f>
        <v>0</v>
      </c>
      <c r="AR36" s="22"/>
      <c r="AS36" s="20">
        <f>SUM(AR36/12*5*$D36*$F36*$H36*$K36*AS$9)+SUM(AR36/12*4*$D36*$F36*$I36*$K36*AS$9)+SUM(AR36/12*3*$E36*$F36*$I36*$K36*AS$9)</f>
        <v>0</v>
      </c>
      <c r="AT36" s="22"/>
      <c r="AU36" s="20">
        <f>SUM(AT36/12*5*$D36*$F36*$H36*$K36*AU$9)+SUM(AT36/12*4*$D36*$F36*$I36*$K36*AU$9)+SUM(AT36/12*3*$E36*$F36*$I36*$K36*AU$9)</f>
        <v>0</v>
      </c>
      <c r="AV36" s="22"/>
      <c r="AW36" s="20">
        <f>SUM(AV36/12*5*$D36*$F36*$H36*$K36*AW$9)+SUM(AV36/12*4*$D36*$F36*$I36*$K36*AW$9)+SUM(AV36/12*3*$E36*$F36*$I36*$K36*AW$9)</f>
        <v>0</v>
      </c>
      <c r="AX36" s="22"/>
      <c r="AY36" s="20">
        <f>SUM(AX36/12*5*$D36*$F36*$H36*$K36*AY$9)+SUM(AX36/12*4*$D36*$F36*$I36*$K36*AY$9)+SUM(AX36/12*3*$E36*$F36*$I36*$K36*AY$9)</f>
        <v>0</v>
      </c>
      <c r="AZ36" s="22"/>
      <c r="BA36" s="20">
        <f>SUM(AZ36/12*5*$D36*$F36*$H36*$J36*BA$9)+SUM(AZ36/12*4*$D36*$F36*$I36*$J36*BA$9)+SUM(AZ36/12*3*$E36*$F36*$I36*$J36*BA$9)</f>
        <v>0</v>
      </c>
      <c r="BB36" s="22"/>
      <c r="BC36" s="20">
        <f>SUM(BB36/12*5*$D36*$F36*$H36*$J36*BC$9)+SUM(BB36/12*4*$D36*$F36*$I36*$J36*BC$9)+SUM(BB36/12*3*$E36*$F36*$I36*$J36*BC$9)</f>
        <v>0</v>
      </c>
      <c r="BD36" s="22"/>
      <c r="BE36" s="20">
        <f>SUM(BD36/12*5*$D36*$F36*$H36*$J36*BE$9)+SUM(BD36/12*4*$D36*$F36*$I36*$J36*BE$9)+SUM(BD36/12*3*$E36*$F36*$I36*$J36*BE$9)</f>
        <v>0</v>
      </c>
      <c r="BF36" s="22"/>
      <c r="BG36" s="20">
        <f>SUM(BF36/12*5*$D36*$F36*$H36*$J36*BG$9)+SUM(BF36/12*4*$D36*$F36*$I36*$J36*BG$9)+SUM(BF36/12*3*$E36*$F36*$I36*$J36*BG$9)</f>
        <v>0</v>
      </c>
      <c r="BH36" s="22"/>
      <c r="BI36" s="20">
        <f>SUM(BH36/12*5*$D36*$F36*$H36*$J36*BI$9)+SUM(BH36/12*4*$D36*$F36*$I36*$J36*BI$9)+SUM(BH36/12*3*$E36*$F36*$I36*$J36*BI$9)</f>
        <v>0</v>
      </c>
      <c r="BJ36" s="22"/>
      <c r="BK36" s="20">
        <f>SUM(BJ36/12*5*$D36*$F36*$H36*$K36*BK$9)+SUM(BJ36/12*4*$D36*$F36*$I36*$K36*BK$9)+SUM(BJ36/12*3*$E36*$F36*$I36*$K36*BK$9)</f>
        <v>0</v>
      </c>
      <c r="BL36" s="22"/>
      <c r="BM36" s="20">
        <f>SUM(BL36/12*5*$D36*$F36*$H36*$K36*BM$9)+SUM(BL36/12*4*$D36*$F36*$I36*$K36*BM$9)+SUM(BL36/12*3*$E36*$F36*$I36*$K36*BM$9)</f>
        <v>0</v>
      </c>
      <c r="BN36" s="22"/>
      <c r="BO36" s="20">
        <f>SUM(BN36/12*5*$D36*$F36*$H36*$J36*BO$9)+SUM(BN36/12*4*$D36*$F36*$I36*$J36*BO$9)+SUM(BN36/12*3*$E36*$F36*$I36*$J36*BO$9)</f>
        <v>0</v>
      </c>
      <c r="BP36" s="22"/>
      <c r="BQ36" s="20">
        <f>SUM(BP36/12*5*$D36*$F36*$H36*$K36*BQ$9)+SUM(BP36/12*4*$D36*$F36*$I36*$K36*BQ$9)+SUM(BP36/12*3*$E36*$F36*$I36*$K36*BQ$9)</f>
        <v>0</v>
      </c>
      <c r="BR36" s="22"/>
      <c r="BS36" s="20">
        <f>SUM(BR36/12*5*$D36*$F36*$H36*$J36*BS$9)+SUM(BR36/12*4*$D36*$F36*$I36*$J36*BS$9)+SUM(BR36/12*3*$E36*$F36*$I36*$J36*BS$9)</f>
        <v>0</v>
      </c>
      <c r="BT36" s="22"/>
      <c r="BU36" s="20">
        <f>SUM(BT36/12*5*$D36*$F36*$H36*$J36*BU$9)+SUM(BT36/12*4*$D36*$F36*$I36*$J36*BU$9)+SUM(BT36/12*3*$E36*$F36*$I36*$J36*BU$9)</f>
        <v>0</v>
      </c>
      <c r="BV36" s="22"/>
      <c r="BW36" s="20">
        <f>SUM(BV36/12*5*$D36*$F36*$H36*$K36*BW$9)+SUM(BV36/12*4*$D36*$F36*$I36*$K36*BW$9)+SUM(BV36/12*3*$E36*$F36*$I36*$K36*BW$9)</f>
        <v>0</v>
      </c>
      <c r="BX36" s="20">
        <v>0</v>
      </c>
      <c r="BY36" s="22"/>
      <c r="BZ36" s="20">
        <f>SUM(BY36/12*5*$D36*$F36*$H36*$K36*BZ$9)+SUM(BY36/12*4*$D36*$F36*$I36*$K36*BZ$9)+SUM(BY36/12*3*$E36*$F36*$I36*$K36*BZ$9)</f>
        <v>0</v>
      </c>
      <c r="CA36" s="31"/>
      <c r="CB36" s="20">
        <f>SUM(CA36/12*5*$D36*$F36*$H36*$K36*CB$9)+SUM(CA36/12*4*$D36*$F36*$I36*$K36*CB$9)+SUM(CA36/12*3*$E36*$F36*$I36*$K36*CB$9)</f>
        <v>0</v>
      </c>
      <c r="CC36" s="31">
        <v>5</v>
      </c>
      <c r="CD36" s="20">
        <f>SUM(CC36/12*5*$D36*$F36*$H36*$K36*CD$9)+SUM(CC36/12*4*$D36*$F36*$I36*$K36*CD$9)+SUM(CC36/12*3*$E36*$F36*$I36*$K36*CD$9)</f>
        <v>121280.0442</v>
      </c>
      <c r="CE36" s="22"/>
      <c r="CF36" s="20">
        <f>SUM(CE36/12*5*$D36*$F36*$H36*$K36*CF$9)+SUM(CE36/12*4*$D36*$F36*$I36*$K36*CF$9)+SUM(CE36/12*3*$E36*$F36*$I36*$K36*CF$9)</f>
        <v>0</v>
      </c>
      <c r="CG36" s="22"/>
      <c r="CH36" s="20">
        <f>SUM(CG36/12*5*$D36*$F36*$H36*$J36*CH$9)+SUM(CG36/12*4*$D36*$F36*$I36*$J36*CH$9)+SUM(CG36/12*3*$E36*$F36*$I36*$J36*CH$9)</f>
        <v>0</v>
      </c>
      <c r="CI36" s="22"/>
      <c r="CJ36" s="20">
        <f>SUM(CI36/12*5*$D36*$F36*$H36*$J36*CJ$9)+SUM(CI36/12*4*$D36*$F36*$I36*$J36*CJ$9)+SUM(CI36/12*3*$E36*$F36*$I36*$J36*CJ$9)</f>
        <v>0</v>
      </c>
      <c r="CK36" s="22"/>
      <c r="CL36" s="20">
        <f>SUM(CK36/12*5*$D36*$F36*$H36*$J36*CL$9)+SUM(CK36/12*4*$D36*$F36*$I36*$J36*CL$9)+SUM(CK36/12*3*$E36*$F36*$I36*$J36*CL$9)</f>
        <v>0</v>
      </c>
      <c r="CM36" s="22"/>
      <c r="CN36" s="20">
        <f>SUM(CM36/12*5*$D36*$F36*$H36*$K36*CN$9)+SUM(CM36/12*4*$D36*$F36*$I36*$K36*CN$9)+SUM(CM36/12*3*$E36*$F36*$I36*$K36*CN$9)</f>
        <v>0</v>
      </c>
      <c r="CO36" s="22"/>
      <c r="CP36" s="20">
        <f>SUM(CO36/12*5*$D36*$F36*$H36*$K36*CP$9)+SUM(CO36/12*4*$D36*$F36*$I36*$K36*CP$9)+SUM(CO36/12*3*$E36*$F36*$I36*$K36*CP$9)</f>
        <v>0</v>
      </c>
      <c r="CQ36" s="22"/>
      <c r="CR36" s="20">
        <f>SUM(CQ36/12*5*$D36*$F36*$H36*$M36*CR$9)+SUM(CQ36/12*4*$D36*$F36*$I36*$M36*CR$9)+SUM(CQ36/12*3*$D36*$F36*$I36*$M36*CR$9)</f>
        <v>0</v>
      </c>
      <c r="CS36" s="22"/>
      <c r="CT36" s="20">
        <f>SUM(CS36/12*5*$D36*$F36*$H36*$L36*CT$9)+SUM(CS36/12*4*$D36*$F36*$I36*$L36*CT$9)+SUM(CS36/12*3*$E36*$F36*$I36*$L36*CT$9)</f>
        <v>0</v>
      </c>
      <c r="CU36" s="20"/>
      <c r="CV36" s="20"/>
      <c r="CW36" s="20"/>
      <c r="CX36" s="20"/>
      <c r="CY36" s="53">
        <f>SUM(AD36,R36,T36,AB36,N36,V36,P36,BF36,BT36,CG36,CK36,BH36,CI36,AF36,AZ36,BB36,AH36,BD36,BR36,AJ36,X36,CO36,BJ36,CM36,BL36,BY36,CC36,BV36,CA36,AL36,AN36,AP36,AR36,AT36,AX36,AV36,BP36,CS36,CQ36,CE36,Z36,BN36)</f>
        <v>5</v>
      </c>
      <c r="CZ36" s="53">
        <f>SUM(AE36,S36,U36,AC36,O36,W36,Q36,BG36,BU36,CH36,CL36,BI36,CJ36,AG36,BA36,BC36,AI36,BE36,BS36,AK36,Y36,CP36,BK36,CN36,BM36,BZ36,CD36,BW36,CB36,AM36,AO36,AQ36,AS36,AU36,AY36,AW36,BQ36,CT36,CR36,CF36,AA36,BO36)</f>
        <v>121280.0442</v>
      </c>
    </row>
    <row r="37" spans="1:104" ht="30" x14ac:dyDescent="0.25">
      <c r="A37" s="66"/>
      <c r="B37" s="65">
        <v>17</v>
      </c>
      <c r="C37" s="23" t="s">
        <v>144</v>
      </c>
      <c r="D37" s="21">
        <f>D36</f>
        <v>9860</v>
      </c>
      <c r="E37" s="21">
        <v>9959</v>
      </c>
      <c r="F37" s="29">
        <v>2.09</v>
      </c>
      <c r="G37" s="29"/>
      <c r="H37" s="29">
        <v>1</v>
      </c>
      <c r="I37" s="55">
        <v>1.1000000000000001</v>
      </c>
      <c r="J37" s="17">
        <v>1.4</v>
      </c>
      <c r="K37" s="17">
        <v>1.68</v>
      </c>
      <c r="L37" s="17">
        <v>2.23</v>
      </c>
      <c r="M37" s="19">
        <v>2.57</v>
      </c>
      <c r="N37" s="27"/>
      <c r="O37" s="20">
        <f>SUM(N37/12*5*$D37*$F37*$H37*$J37*O$9)+SUM(N37/12*4*$D37*$F37*$I37*$J37*O$9)+SUM(N37/12*3*$E37*$F37*$I37*$J37*O$9)</f>
        <v>0</v>
      </c>
      <c r="P37" s="27"/>
      <c r="Q37" s="20">
        <f>SUM(P37/12*5*$D37*$F37*$H37*$J37*Q$9)+SUM(P37/12*4*$D37*$F37*$I37*$J37*Q$9)+SUM(P37/12*3*$E37*$F37*$I37*$J37*Q$9)</f>
        <v>0</v>
      </c>
      <c r="R37" s="21"/>
      <c r="S37" s="20">
        <f>SUM(R37/12*5*$D37*$F37*$H37*$J37*S$9)+SUM(R37/12*4*$D37*$F37*$I37*$J37*S$9)+SUM(R37/12*3*$E37*$F37*$I37*$J37*S$9)</f>
        <v>0</v>
      </c>
      <c r="T37" s="27"/>
      <c r="U37" s="20">
        <f>SUM(T37/12*5*$D37*$F37*$H37*$J37*U$9)+SUM(T37/12*4*$D37*$F37*$I37*$J37*U$9)+SUM(T37/12*3*$E37*$F37*$I37*$J37*U$9)</f>
        <v>0</v>
      </c>
      <c r="V37" s="27"/>
      <c r="W37" s="20">
        <f>SUM(V37/12*5*$D37*$F37*$H37*$J37*W$9)+SUM(V37/12*4*$D37*$F37*$I37*$J37*W$9)+SUM(V37/12*3*$E37*$F37*$I37*$J37*W$9)</f>
        <v>0</v>
      </c>
      <c r="X37" s="27"/>
      <c r="Y37" s="20">
        <f>SUM(X37/12*5*$D37*$F37*$H37*$J37*Y$9)+SUM(X37/12*4*$D37*$F37*$I37*$J37*Y$9)+SUM(X37/12*3*$E37*$F37*$I37*$J37*Y$9)</f>
        <v>0</v>
      </c>
      <c r="Z37" s="22"/>
      <c r="AA37" s="20">
        <f>SUM(Z37/12*5*$D37*$F37*$H37*$J37*AA$9)+SUM(Z37/12*4*$D37*$F37*$I37*$J37*AA$9)+SUM(Z37/12*3*$E37*$F37*$I37*$J37*AA$9)</f>
        <v>0</v>
      </c>
      <c r="AB37" s="27"/>
      <c r="AC37" s="20">
        <f>SUM(AB37/12*5*$D37*$F37*$H37*$J37*AC$9)+SUM(AB37/12*4*$D37*$F37*$I37*$J37*AC$9)+SUM(AB37/12*3*$E37*$F37*$I37*$J37*AC$9)</f>
        <v>0</v>
      </c>
      <c r="AD37" s="21"/>
      <c r="AE37" s="20">
        <f>SUM(AD37/12*5*$D37*$F37*$H37*$J37*AE$9)+SUM(AD37/12*4*$D37*$F37*$I37*$J37*AE$9)+SUM(AD37/12*3*$E37*$F37*$I37*$J37*AE$9)</f>
        <v>0</v>
      </c>
      <c r="AF37" s="27"/>
      <c r="AG37" s="20">
        <f>SUM(AF37/12*5*$D37*$F37*$H37*$J37*AG$9)+SUM(AF37/12*4*$D37*$F37*$I37*$J37*AG$9)+SUM(AF37/12*3*$E37*$F37*$I37*$J37*AG$9)</f>
        <v>0</v>
      </c>
      <c r="AH37" s="27"/>
      <c r="AI37" s="20">
        <f>SUM(AH37/12*5*$D37*$F37*$H37*$J37*AI$9)+SUM(AH37/12*4*$D37*$F37*$I37*$J37*AI$9)+SUM(AH37/12*3*$E37*$F37*$I37*$J37*AI$9)</f>
        <v>0</v>
      </c>
      <c r="AJ37" s="27"/>
      <c r="AK37" s="20">
        <f>SUM(AJ37/12*5*$D37*$F37*$H37*$J37*AK$9)+SUM(AJ37/12*4*$D37*$F37*$I37*$J37*AK$9)+SUM(AJ37/12*3*$E37*$F37*$I37*$J37*AK$9)</f>
        <v>0</v>
      </c>
      <c r="AL37" s="27"/>
      <c r="AM37" s="20">
        <f>SUM(AL37/12*5*$D37*$F37*$H37*$K37*AM$9)+SUM(AL37/12*4*$D37*$F37*$I37*$K37*AM$9)+SUM(AL37/12*3*$E37*$F37*$I37*$K37*AM$9)</f>
        <v>0</v>
      </c>
      <c r="AN37" s="27"/>
      <c r="AO37" s="20">
        <f>SUM(AN37/12*5*$D37*$F37*$H37*$K37*AO$9)+SUM(AN37/12*4*$D37*$F37*$I37*$K37*AO$9)+SUM(AN37/12*3*$E37*$F37*$I37*$K37*AO$9)</f>
        <v>0</v>
      </c>
      <c r="AP37" s="27"/>
      <c r="AQ37" s="20">
        <f>SUM(AP37/12*5*$D37*$F37*$H37*$K37*AQ$9)+SUM(AP37/12*4*$D37*$F37*$I37*$K37*AQ$9)+SUM(AP37/12*3*$E37*$F37*$I37*$K37*AQ$9)</f>
        <v>0</v>
      </c>
      <c r="AR37" s="27"/>
      <c r="AS37" s="20">
        <f>SUM(AR37/12*5*$D37*$F37*$H37*$K37*AS$9)+SUM(AR37/12*4*$D37*$F37*$I37*$K37*AS$9)+SUM(AR37/12*3*$E37*$F37*$I37*$K37*AS$9)</f>
        <v>0</v>
      </c>
      <c r="AT37" s="27"/>
      <c r="AU37" s="20">
        <f>SUM(AT37/12*5*$D37*$F37*$H37*$K37*AU$9)+SUM(AT37/12*4*$D37*$F37*$I37*$K37*AU$9)+SUM(AT37/12*3*$E37*$F37*$I37*$K37*AU$9)</f>
        <v>0</v>
      </c>
      <c r="AV37" s="27"/>
      <c r="AW37" s="20">
        <f>SUM(AV37/12*5*$D37*$F37*$H37*$K37*AW$9)+SUM(AV37/12*4*$D37*$F37*$I37*$K37*AW$9)+SUM(AV37/12*3*$E37*$F37*$I37*$K37*AW$9)</f>
        <v>0</v>
      </c>
      <c r="AX37" s="27"/>
      <c r="AY37" s="20">
        <f>SUM(AX37/12*5*$D37*$F37*$H37*$K37*AY$9)+SUM(AX37/12*4*$D37*$F37*$I37*$K37*AY$9)+SUM(AX37/12*3*$E37*$F37*$I37*$K37*AY$9)</f>
        <v>0</v>
      </c>
      <c r="AZ37" s="27"/>
      <c r="BA37" s="20">
        <f>SUM(AZ37/12*5*$D37*$F37*$H37*$J37*BA$9)+SUM(AZ37/12*4*$D37*$F37*$I37*$J37*BA$9)+SUM(AZ37/12*3*$E37*$F37*$I37*$J37*BA$9)</f>
        <v>0</v>
      </c>
      <c r="BB37" s="27"/>
      <c r="BC37" s="20">
        <f>SUM(BB37/12*5*$D37*$F37*$H37*$J37*BC$9)+SUM(BB37/12*4*$D37*$F37*$I37*$J37*BC$9)+SUM(BB37/12*3*$E37*$F37*$I37*$J37*BC$9)</f>
        <v>0</v>
      </c>
      <c r="BD37" s="27"/>
      <c r="BE37" s="20">
        <f>SUM(BD37/12*5*$D37*$F37*$H37*$J37*BE$9)+SUM(BD37/12*4*$D37*$F37*$I37*$J37*BE$9)+SUM(BD37/12*3*$E37*$F37*$I37*$J37*BE$9)</f>
        <v>0</v>
      </c>
      <c r="BF37" s="27"/>
      <c r="BG37" s="20">
        <f>SUM(BF37/12*5*$D37*$F37*$H37*$J37*BG$9)+SUM(BF37/12*4*$D37*$F37*$I37*$J37*BG$9)+SUM(BF37/12*3*$E37*$F37*$I37*$J37*BG$9)</f>
        <v>0</v>
      </c>
      <c r="BH37" s="27"/>
      <c r="BI37" s="20">
        <f>SUM(BH37/12*5*$D37*$F37*$H37*$J37*BI$9)+SUM(BH37/12*4*$D37*$F37*$I37*$J37*BI$9)+SUM(BH37/12*3*$E37*$F37*$I37*$J37*BI$9)</f>
        <v>0</v>
      </c>
      <c r="BJ37" s="27"/>
      <c r="BK37" s="20">
        <f>SUM(BJ37/12*5*$D37*$F37*$H37*$K37*BK$9)+SUM(BJ37/12*4*$D37*$F37*$I37*$K37*BK$9)+SUM(BJ37/12*3*$E37*$F37*$I37*$K37*BK$9)</f>
        <v>0</v>
      </c>
      <c r="BL37" s="27"/>
      <c r="BM37" s="20">
        <f>SUM(BL37/12*5*$D37*$F37*$H37*$K37*BM$9)+SUM(BL37/12*4*$D37*$F37*$I37*$K37*BM$9)+SUM(BL37/12*3*$E37*$F37*$I37*$K37*BM$9)</f>
        <v>0</v>
      </c>
      <c r="BN37" s="27"/>
      <c r="BO37" s="20">
        <f>SUM(BN37/12*5*$D37*$F37*$H37*$J37*BO$9)+SUM(BN37/12*4*$D37*$F37*$I37*$J37*BO$9)+SUM(BN37/12*3*$E37*$F37*$I37*$J37*BO$9)</f>
        <v>0</v>
      </c>
      <c r="BP37" s="27"/>
      <c r="BQ37" s="20">
        <f>SUM(BP37/12*5*$D37*$F37*$H37*$K37*BQ$9)+SUM(BP37/12*4*$D37*$F37*$I37*$K37*BQ$9)+SUM(BP37/12*3*$E37*$F37*$I37*$K37*BQ$9)</f>
        <v>0</v>
      </c>
      <c r="BR37" s="27"/>
      <c r="BS37" s="20">
        <f>SUM(BR37/12*5*$D37*$F37*$H37*$J37*BS$9)+SUM(BR37/12*4*$D37*$F37*$I37*$J37*BS$9)+SUM(BR37/12*3*$E37*$F37*$I37*$J37*BS$9)</f>
        <v>0</v>
      </c>
      <c r="BT37" s="27"/>
      <c r="BU37" s="20">
        <f>SUM(BT37/12*5*$D37*$F37*$H37*$J37*BU$9)+SUM(BT37/12*4*$D37*$F37*$I37*$J37*BU$9)+SUM(BT37/12*3*$E37*$F37*$I37*$J37*BU$9)</f>
        <v>0</v>
      </c>
      <c r="BV37" s="27"/>
      <c r="BW37" s="20">
        <f>SUM(BV37/12*5*$D37*$F37*$H37*$K37*BW$9)+SUM(BV37/12*4*$D37*$F37*$I37*$K37*BW$9)+SUM(BV37/12*3*$E37*$F37*$I37*$K37*BW$9)</f>
        <v>0</v>
      </c>
      <c r="BX37" s="24">
        <v>0</v>
      </c>
      <c r="BY37" s="27"/>
      <c r="BZ37" s="20">
        <f>SUM(BY37/12*5*$D37*$F37*$H37*$K37*BZ$9)+SUM(BY37/12*4*$D37*$F37*$I37*$K37*BZ$9)+SUM(BY37/12*3*$E37*$F37*$I37*$K37*BZ$9)</f>
        <v>0</v>
      </c>
      <c r="CA37" s="27"/>
      <c r="CB37" s="20">
        <f>SUM(CA37/12*5*$D37*$F37*$H37*$K37*CB$9)+SUM(CA37/12*4*$D37*$F37*$I37*$K37*CB$9)+SUM(CA37/12*3*$E37*$F37*$I37*$K37*CB$9)</f>
        <v>0</v>
      </c>
      <c r="CC37" s="32"/>
      <c r="CD37" s="20">
        <f>SUM(CC37/12*5*$D37*$F37*$H37*$K37*CD$9)+SUM(CC37/12*4*$D37*$F37*$I37*$K37*CD$9)+SUM(CC37/12*3*$E37*$F37*$I37*$K37*CD$9)</f>
        <v>0</v>
      </c>
      <c r="CE37" s="27"/>
      <c r="CF37" s="20">
        <f>SUM(CE37/12*5*$D37*$F37*$H37*$K37*CF$9)+SUM(CE37/12*4*$D37*$F37*$I37*$K37*CF$9)+SUM(CE37/12*3*$E37*$F37*$I37*$K37*CF$9)</f>
        <v>0</v>
      </c>
      <c r="CG37" s="27"/>
      <c r="CH37" s="20">
        <f>SUM(CG37/12*5*$D37*$F37*$H37*$J37*CH$9)+SUM(CG37/12*4*$D37*$F37*$I37*$J37*CH$9)+SUM(CG37/12*3*$E37*$F37*$I37*$J37*CH$9)</f>
        <v>0</v>
      </c>
      <c r="CI37" s="27"/>
      <c r="CJ37" s="20">
        <f>SUM(CI37/12*5*$D37*$F37*$H37*$J37*CJ$9)+SUM(CI37/12*4*$D37*$F37*$I37*$J37*CJ$9)+SUM(CI37/12*3*$E37*$F37*$I37*$J37*CJ$9)</f>
        <v>0</v>
      </c>
      <c r="CK37" s="27"/>
      <c r="CL37" s="20">
        <f>SUM(CK37/12*5*$D37*$F37*$H37*$J37*CL$9)+SUM(CK37/12*4*$D37*$F37*$I37*$J37*CL$9)+SUM(CK37/12*3*$E37*$F37*$I37*$J37*CL$9)</f>
        <v>0</v>
      </c>
      <c r="CM37" s="27"/>
      <c r="CN37" s="20">
        <f>SUM(CM37/12*5*$D37*$F37*$H37*$K37*CN$9)+SUM(CM37/12*4*$D37*$F37*$I37*$K37*CN$9)+SUM(CM37/12*3*$E37*$F37*$I37*$K37*CN$9)</f>
        <v>0</v>
      </c>
      <c r="CO37" s="27"/>
      <c r="CP37" s="20">
        <f>SUM(CO37/12*5*$D37*$F37*$H37*$K37*CP$9)+SUM(CO37/12*4*$D37*$F37*$I37*$K37*CP$9)+SUM(CO37/12*3*$E37*$F37*$I37*$K37*CP$9)</f>
        <v>0</v>
      </c>
      <c r="CQ37" s="27"/>
      <c r="CR37" s="20">
        <f>SUM(CQ37/12*5*$D37*$F37*$H37*$M37*CR$9)+SUM(CQ37/12*4*$D37*$F37*$I37*$M37*CR$9)+SUM(CQ37/12*3*$D37*$F37*$I37*$M37*CR$9)</f>
        <v>0</v>
      </c>
      <c r="CS37" s="27"/>
      <c r="CT37" s="20">
        <f>SUM(CS37/12*5*$D37*$F37*$H37*$L37*CT$9)+SUM(CS37/12*4*$D37*$F37*$I37*$L37*CT$9)+SUM(CS37/12*3*$E37*$F37*$I37*$L37*CT$9)</f>
        <v>0</v>
      </c>
      <c r="CU37" s="20"/>
      <c r="CV37" s="20"/>
      <c r="CW37" s="20"/>
      <c r="CX37" s="20"/>
      <c r="CY37" s="53">
        <f>SUM(AD37,R37,T37,AB37,N37,V37,P37,BF37,BT37,CG37,CK37,BH37,CI37,AF37,AZ37,BB37,AH37,BD37,BR37,AJ37,X37,CO37,BJ37,CM37,BL37,BY37,CC37,BV37,CA37,AL37,AN37,AP37,AR37,AT37,AX37,AV37,BP37,CS37,CQ37,CE37,Z37,BN37)</f>
        <v>0</v>
      </c>
      <c r="CZ37" s="53">
        <f>SUM(AE37,S37,U37,AC37,O37,W37,Q37,BG37,BU37,CH37,CL37,BI37,CJ37,AG37,BA37,BC37,AI37,BE37,BS37,AK37,Y37,CP37,BK37,CN37,BM37,BZ37,CD37,BW37,CB37,AM37,AO37,AQ37,AS37,AU37,AY37,AW37,BQ37,CT37,CR37,CF37,AA37,BO37)</f>
        <v>0</v>
      </c>
    </row>
    <row r="38" spans="1:104" s="57" customFormat="1" x14ac:dyDescent="0.25">
      <c r="A38" s="75">
        <v>10</v>
      </c>
      <c r="B38" s="75"/>
      <c r="C38" s="71" t="s">
        <v>145</v>
      </c>
      <c r="D38" s="78"/>
      <c r="E38" s="79">
        <v>9959</v>
      </c>
      <c r="F38" s="80">
        <v>1.6</v>
      </c>
      <c r="G38" s="80"/>
      <c r="H38" s="81"/>
      <c r="I38" s="82"/>
      <c r="J38" s="47"/>
      <c r="K38" s="47"/>
      <c r="L38" s="47"/>
      <c r="M38" s="19">
        <v>2.57</v>
      </c>
      <c r="N38" s="46">
        <f>N39</f>
        <v>0</v>
      </c>
      <c r="O38" s="46">
        <f>O39</f>
        <v>0</v>
      </c>
      <c r="P38" s="46">
        <f t="shared" ref="P38:CA38" si="153">P39</f>
        <v>0</v>
      </c>
      <c r="Q38" s="46">
        <f t="shared" si="153"/>
        <v>0</v>
      </c>
      <c r="R38" s="46">
        <f t="shared" si="153"/>
        <v>0</v>
      </c>
      <c r="S38" s="46">
        <f t="shared" si="153"/>
        <v>0</v>
      </c>
      <c r="T38" s="46">
        <f t="shared" si="153"/>
        <v>0</v>
      </c>
      <c r="U38" s="46">
        <f t="shared" si="153"/>
        <v>0</v>
      </c>
      <c r="V38" s="46">
        <f t="shared" si="153"/>
        <v>0</v>
      </c>
      <c r="W38" s="46">
        <f t="shared" si="153"/>
        <v>0</v>
      </c>
      <c r="X38" s="87">
        <f t="shared" si="153"/>
        <v>0</v>
      </c>
      <c r="Y38" s="87">
        <f t="shared" si="153"/>
        <v>0</v>
      </c>
      <c r="Z38" s="87">
        <f t="shared" si="153"/>
        <v>0</v>
      </c>
      <c r="AA38" s="87">
        <f t="shared" si="153"/>
        <v>0</v>
      </c>
      <c r="AB38" s="46">
        <f t="shared" si="153"/>
        <v>0</v>
      </c>
      <c r="AC38" s="46">
        <f t="shared" si="153"/>
        <v>0</v>
      </c>
      <c r="AD38" s="46">
        <f t="shared" si="153"/>
        <v>0</v>
      </c>
      <c r="AE38" s="46">
        <f t="shared" si="153"/>
        <v>0</v>
      </c>
      <c r="AF38" s="46">
        <f t="shared" si="153"/>
        <v>0</v>
      </c>
      <c r="AG38" s="46">
        <f t="shared" si="153"/>
        <v>0</v>
      </c>
      <c r="AH38" s="46">
        <f t="shared" si="153"/>
        <v>0</v>
      </c>
      <c r="AI38" s="46">
        <f t="shared" si="153"/>
        <v>0</v>
      </c>
      <c r="AJ38" s="46">
        <f t="shared" si="153"/>
        <v>0</v>
      </c>
      <c r="AK38" s="46">
        <f t="shared" si="153"/>
        <v>0</v>
      </c>
      <c r="AL38" s="46">
        <f t="shared" si="153"/>
        <v>0</v>
      </c>
      <c r="AM38" s="46">
        <f t="shared" si="153"/>
        <v>0</v>
      </c>
      <c r="AN38" s="46">
        <f t="shared" si="153"/>
        <v>0</v>
      </c>
      <c r="AO38" s="46">
        <f t="shared" si="153"/>
        <v>0</v>
      </c>
      <c r="AP38" s="46">
        <f t="shared" si="153"/>
        <v>0</v>
      </c>
      <c r="AQ38" s="46">
        <f t="shared" si="153"/>
        <v>0</v>
      </c>
      <c r="AR38" s="46">
        <f t="shared" si="153"/>
        <v>0</v>
      </c>
      <c r="AS38" s="46">
        <f t="shared" si="153"/>
        <v>0</v>
      </c>
      <c r="AT38" s="46">
        <f t="shared" si="153"/>
        <v>0</v>
      </c>
      <c r="AU38" s="46">
        <f t="shared" si="153"/>
        <v>0</v>
      </c>
      <c r="AV38" s="46">
        <f t="shared" si="153"/>
        <v>0</v>
      </c>
      <c r="AW38" s="46">
        <f t="shared" si="153"/>
        <v>0</v>
      </c>
      <c r="AX38" s="46">
        <f t="shared" si="153"/>
        <v>0</v>
      </c>
      <c r="AY38" s="46">
        <f t="shared" si="153"/>
        <v>0</v>
      </c>
      <c r="AZ38" s="46">
        <f t="shared" si="153"/>
        <v>0</v>
      </c>
      <c r="BA38" s="46">
        <f t="shared" si="153"/>
        <v>0</v>
      </c>
      <c r="BB38" s="46">
        <f t="shared" si="153"/>
        <v>0</v>
      </c>
      <c r="BC38" s="46">
        <f t="shared" si="153"/>
        <v>0</v>
      </c>
      <c r="BD38" s="46">
        <f t="shared" si="153"/>
        <v>0</v>
      </c>
      <c r="BE38" s="46">
        <f t="shared" si="153"/>
        <v>0</v>
      </c>
      <c r="BF38" s="46">
        <f t="shared" si="153"/>
        <v>0</v>
      </c>
      <c r="BG38" s="46">
        <f t="shared" si="153"/>
        <v>0</v>
      </c>
      <c r="BH38" s="46">
        <f t="shared" si="153"/>
        <v>0</v>
      </c>
      <c r="BI38" s="46">
        <f t="shared" si="153"/>
        <v>0</v>
      </c>
      <c r="BJ38" s="46">
        <f t="shared" si="153"/>
        <v>0</v>
      </c>
      <c r="BK38" s="46">
        <f t="shared" si="153"/>
        <v>0</v>
      </c>
      <c r="BL38" s="46">
        <f t="shared" si="153"/>
        <v>0</v>
      </c>
      <c r="BM38" s="46">
        <f t="shared" si="153"/>
        <v>0</v>
      </c>
      <c r="BN38" s="46">
        <f t="shared" si="153"/>
        <v>0</v>
      </c>
      <c r="BO38" s="46">
        <f t="shared" si="153"/>
        <v>0</v>
      </c>
      <c r="BP38" s="46">
        <f t="shared" si="153"/>
        <v>0</v>
      </c>
      <c r="BQ38" s="46">
        <f t="shared" si="153"/>
        <v>0</v>
      </c>
      <c r="BR38" s="46">
        <f t="shared" si="153"/>
        <v>0</v>
      </c>
      <c r="BS38" s="46">
        <f t="shared" si="153"/>
        <v>0</v>
      </c>
      <c r="BT38" s="46">
        <f t="shared" si="153"/>
        <v>0</v>
      </c>
      <c r="BU38" s="46">
        <f t="shared" si="153"/>
        <v>0</v>
      </c>
      <c r="BV38" s="46">
        <f t="shared" si="153"/>
        <v>0</v>
      </c>
      <c r="BW38" s="46">
        <f t="shared" si="153"/>
        <v>0</v>
      </c>
      <c r="BX38" s="46">
        <v>0</v>
      </c>
      <c r="BY38" s="46">
        <f t="shared" si="153"/>
        <v>0</v>
      </c>
      <c r="BZ38" s="46">
        <f t="shared" si="153"/>
        <v>0</v>
      </c>
      <c r="CA38" s="46">
        <f t="shared" si="153"/>
        <v>0</v>
      </c>
      <c r="CB38" s="46">
        <f t="shared" ref="CB38:CT38" si="154">CB39</f>
        <v>0</v>
      </c>
      <c r="CC38" s="46">
        <f t="shared" si="154"/>
        <v>0</v>
      </c>
      <c r="CD38" s="46">
        <f t="shared" si="154"/>
        <v>0</v>
      </c>
      <c r="CE38" s="46">
        <f t="shared" si="154"/>
        <v>0</v>
      </c>
      <c r="CF38" s="46">
        <f t="shared" si="154"/>
        <v>0</v>
      </c>
      <c r="CG38" s="46">
        <f t="shared" si="154"/>
        <v>0</v>
      </c>
      <c r="CH38" s="46">
        <f t="shared" si="154"/>
        <v>0</v>
      </c>
      <c r="CI38" s="46">
        <f t="shared" si="154"/>
        <v>0</v>
      </c>
      <c r="CJ38" s="46">
        <f t="shared" si="154"/>
        <v>0</v>
      </c>
      <c r="CK38" s="46">
        <f t="shared" si="154"/>
        <v>0</v>
      </c>
      <c r="CL38" s="46">
        <f t="shared" si="154"/>
        <v>0</v>
      </c>
      <c r="CM38" s="46">
        <f t="shared" si="154"/>
        <v>0</v>
      </c>
      <c r="CN38" s="46">
        <f t="shared" si="154"/>
        <v>0</v>
      </c>
      <c r="CO38" s="46">
        <f t="shared" si="154"/>
        <v>0</v>
      </c>
      <c r="CP38" s="46">
        <f t="shared" si="154"/>
        <v>0</v>
      </c>
      <c r="CQ38" s="46">
        <f t="shared" si="154"/>
        <v>0</v>
      </c>
      <c r="CR38" s="46">
        <f t="shared" si="154"/>
        <v>0</v>
      </c>
      <c r="CS38" s="46">
        <f t="shared" si="154"/>
        <v>0</v>
      </c>
      <c r="CT38" s="46">
        <f t="shared" si="154"/>
        <v>0</v>
      </c>
      <c r="CU38" s="46"/>
      <c r="CV38" s="46"/>
      <c r="CW38" s="46"/>
      <c r="CX38" s="46"/>
      <c r="CY38" s="46">
        <f t="shared" ref="CY38:CZ38" si="155">CY39</f>
        <v>0</v>
      </c>
      <c r="CZ38" s="46">
        <f t="shared" si="155"/>
        <v>0</v>
      </c>
    </row>
    <row r="39" spans="1:104" x14ac:dyDescent="0.25">
      <c r="A39" s="66"/>
      <c r="B39" s="65">
        <v>18</v>
      </c>
      <c r="C39" s="23" t="s">
        <v>146</v>
      </c>
      <c r="D39" s="21">
        <f>D37</f>
        <v>9860</v>
      </c>
      <c r="E39" s="21">
        <v>9959</v>
      </c>
      <c r="F39" s="18">
        <v>1.6</v>
      </c>
      <c r="G39" s="18"/>
      <c r="H39" s="29">
        <v>1</v>
      </c>
      <c r="I39" s="55">
        <v>1.1000000000000001</v>
      </c>
      <c r="J39" s="17">
        <v>1.4</v>
      </c>
      <c r="K39" s="17">
        <v>1.68</v>
      </c>
      <c r="L39" s="17">
        <v>2.23</v>
      </c>
      <c r="M39" s="19">
        <v>2.57</v>
      </c>
      <c r="N39" s="22"/>
      <c r="O39" s="20">
        <f>SUM(N39/12*5*$D39*$F39*$H39*$J39*O$9)+SUM(N39/12*4*$D39*$F39*$I39*$J39*O$9)+SUM(N39/12*3*$E39*$F39*$I39*$J39*O$9)</f>
        <v>0</v>
      </c>
      <c r="P39" s="22"/>
      <c r="Q39" s="20">
        <f>SUM(P39/12*5*$D39*$F39*$H39*$J39*Q$9)+SUM(P39/12*4*$D39*$F39*$I39*$J39*Q$9)+SUM(P39/12*3*$E39*$F39*$I39*$J39*Q$9)</f>
        <v>0</v>
      </c>
      <c r="R39" s="21"/>
      <c r="S39" s="20">
        <f>SUM(R39/12*5*$D39*$F39*$H39*$J39*S$9)+SUM(R39/12*4*$D39*$F39*$I39*$J39*S$9)+SUM(R39/12*3*$E39*$F39*$I39*$J39*S$9)</f>
        <v>0</v>
      </c>
      <c r="T39" s="22"/>
      <c r="U39" s="20">
        <f>SUM(T39/12*5*$D39*$F39*$H39*$J39*U$9)+SUM(T39/12*4*$D39*$F39*$I39*$J39*U$9)+SUM(T39/12*3*$E39*$F39*$I39*$J39*U$9)</f>
        <v>0</v>
      </c>
      <c r="V39" s="22"/>
      <c r="W39" s="20">
        <f>SUM(V39/12*5*$D39*$F39*$H39*$J39*W$9)+SUM(V39/12*4*$D39*$F39*$I39*$J39*W$9)+SUM(V39/12*3*$E39*$F39*$I39*$J39*W$9)</f>
        <v>0</v>
      </c>
      <c r="X39" s="22"/>
      <c r="Y39" s="20">
        <f>SUM(X39/12*5*$D39*$F39*$H39*$J39*Y$9)+SUM(X39/12*4*$D39*$F39*$I39*$J39*Y$9)+SUM(X39/12*3*$E39*$F39*$I39*$J39*Y$9)</f>
        <v>0</v>
      </c>
      <c r="Z39" s="22"/>
      <c r="AA39" s="20">
        <f>SUM(Z39/12*5*$D39*$F39*$H39*$J39*AA$9)+SUM(Z39/12*4*$D39*$F39*$I39*$J39*AA$9)+SUM(Z39/12*3*$E39*$F39*$I39*$J39*AA$9)</f>
        <v>0</v>
      </c>
      <c r="AB39" s="22"/>
      <c r="AC39" s="20">
        <f>SUM(AB39/12*5*$D39*$F39*$H39*$J39*AC$9)+SUM(AB39/12*4*$D39*$F39*$I39*$J39*AC$9)+SUM(AB39/12*3*$E39*$F39*$I39*$J39*AC$9)</f>
        <v>0</v>
      </c>
      <c r="AD39" s="21"/>
      <c r="AE39" s="20">
        <f>SUM(AD39/12*5*$D39*$F39*$H39*$J39*AE$9)+SUM(AD39/12*4*$D39*$F39*$I39*$J39*AE$9)+SUM(AD39/12*3*$E39*$F39*$I39*$J39*AE$9)</f>
        <v>0</v>
      </c>
      <c r="AF39" s="22"/>
      <c r="AG39" s="20">
        <f>SUM(AF39/12*5*$D39*$F39*$H39*$J39*AG$9)+SUM(AF39/12*4*$D39*$F39*$I39*$J39*AG$9)+SUM(AF39/12*3*$E39*$F39*$I39*$J39*AG$9)</f>
        <v>0</v>
      </c>
      <c r="AH39" s="22"/>
      <c r="AI39" s="20">
        <f>SUM(AH39/12*5*$D39*$F39*$H39*$J39*AI$9)+SUM(AH39/12*4*$D39*$F39*$I39*$J39*AI$9)+SUM(AH39/12*3*$E39*$F39*$I39*$J39*AI$9)</f>
        <v>0</v>
      </c>
      <c r="AJ39" s="22"/>
      <c r="AK39" s="20">
        <f>SUM(AJ39/12*5*$D39*$F39*$H39*$J39*AK$9)+SUM(AJ39/12*4*$D39*$F39*$I39*$J39*AK$9)+SUM(AJ39/12*3*$E39*$F39*$I39*$J39*AK$9)</f>
        <v>0</v>
      </c>
      <c r="AL39" s="22"/>
      <c r="AM39" s="20">
        <f>SUM(AL39/12*5*$D39*$F39*$H39*$K39*AM$9)+SUM(AL39/12*4*$D39*$F39*$I39*$K39*AM$9)+SUM(AL39/12*3*$E39*$F39*$I39*$K39*AM$9)</f>
        <v>0</v>
      </c>
      <c r="AN39" s="22"/>
      <c r="AO39" s="20">
        <f>SUM(AN39/12*5*$D39*$F39*$H39*$K39*AO$9)+SUM(AN39/12*4*$D39*$F39*$I39*$K39*AO$9)+SUM(AN39/12*3*$E39*$F39*$I39*$K39*AO$9)</f>
        <v>0</v>
      </c>
      <c r="AP39" s="22"/>
      <c r="AQ39" s="20">
        <f>SUM(AP39/12*5*$D39*$F39*$H39*$K39*AQ$9)+SUM(AP39/12*4*$D39*$F39*$I39*$K39*AQ$9)+SUM(AP39/12*3*$E39*$F39*$I39*$K39*AQ$9)</f>
        <v>0</v>
      </c>
      <c r="AR39" s="22"/>
      <c r="AS39" s="20">
        <f>SUM(AR39/12*5*$D39*$F39*$H39*$K39*AS$9)+SUM(AR39/12*4*$D39*$F39*$I39*$K39*AS$9)+SUM(AR39/12*3*$E39*$F39*$I39*$K39*AS$9)</f>
        <v>0</v>
      </c>
      <c r="AT39" s="22"/>
      <c r="AU39" s="20">
        <f>SUM(AT39/12*5*$D39*$F39*$H39*$K39*AU$9)+SUM(AT39/12*4*$D39*$F39*$I39*$K39*AU$9)+SUM(AT39/12*3*$E39*$F39*$I39*$K39*AU$9)</f>
        <v>0</v>
      </c>
      <c r="AV39" s="22"/>
      <c r="AW39" s="20">
        <f>SUM(AV39/12*5*$D39*$F39*$H39*$K39*AW$9)+SUM(AV39/12*4*$D39*$F39*$I39*$K39*AW$9)+SUM(AV39/12*3*$E39*$F39*$I39*$K39*AW$9)</f>
        <v>0</v>
      </c>
      <c r="AX39" s="22"/>
      <c r="AY39" s="20">
        <f>SUM(AX39/12*5*$D39*$F39*$H39*$K39*AY$9)+SUM(AX39/12*4*$D39*$F39*$I39*$K39*AY$9)+SUM(AX39/12*3*$E39*$F39*$I39*$K39*AY$9)</f>
        <v>0</v>
      </c>
      <c r="AZ39" s="22"/>
      <c r="BA39" s="20">
        <f>SUM(AZ39/12*5*$D39*$F39*$H39*$J39*BA$9)+SUM(AZ39/12*4*$D39*$F39*$I39*$J39*BA$9)+SUM(AZ39/12*3*$E39*$F39*$I39*$J39*BA$9)</f>
        <v>0</v>
      </c>
      <c r="BB39" s="22"/>
      <c r="BC39" s="20">
        <f>SUM(BB39/12*5*$D39*$F39*$H39*$J39*BC$9)+SUM(BB39/12*4*$D39*$F39*$I39*$J39*BC$9)+SUM(BB39/12*3*$E39*$F39*$I39*$J39*BC$9)</f>
        <v>0</v>
      </c>
      <c r="BD39" s="22"/>
      <c r="BE39" s="20">
        <f>SUM(BD39/12*5*$D39*$F39*$H39*$J39*BE$9)+SUM(BD39/12*4*$D39*$F39*$I39*$J39*BE$9)+SUM(BD39/12*3*$E39*$F39*$I39*$J39*BE$9)</f>
        <v>0</v>
      </c>
      <c r="BF39" s="22"/>
      <c r="BG39" s="20">
        <f>SUM(BF39/12*5*$D39*$F39*$H39*$J39*BG$9)+SUM(BF39/12*4*$D39*$F39*$I39*$J39*BG$9)+SUM(BF39/12*3*$E39*$F39*$I39*$J39*BG$9)</f>
        <v>0</v>
      </c>
      <c r="BH39" s="22"/>
      <c r="BI39" s="20">
        <f>SUM(BH39/12*5*$D39*$F39*$H39*$J39*BI$9)+SUM(BH39/12*4*$D39*$F39*$I39*$J39*BI$9)+SUM(BH39/12*3*$E39*$F39*$I39*$J39*BI$9)</f>
        <v>0</v>
      </c>
      <c r="BJ39" s="22"/>
      <c r="BK39" s="20">
        <f>SUM(BJ39/12*5*$D39*$F39*$H39*$K39*BK$9)+SUM(BJ39/12*4*$D39*$F39*$I39*$K39*BK$9)+SUM(BJ39/12*3*$E39*$F39*$I39*$K39*BK$9)</f>
        <v>0</v>
      </c>
      <c r="BL39" s="22"/>
      <c r="BM39" s="20">
        <f>SUM(BL39/12*5*$D39*$F39*$H39*$K39*BM$9)+SUM(BL39/12*4*$D39*$F39*$I39*$K39*BM$9)+SUM(BL39/12*3*$E39*$F39*$I39*$K39*BM$9)</f>
        <v>0</v>
      </c>
      <c r="BN39" s="22"/>
      <c r="BO39" s="20">
        <f>SUM(BN39/12*5*$D39*$F39*$H39*$J39*BO$9)+SUM(BN39/12*4*$D39*$F39*$I39*$J39*BO$9)+SUM(BN39/12*3*$E39*$F39*$I39*$J39*BO$9)</f>
        <v>0</v>
      </c>
      <c r="BP39" s="22"/>
      <c r="BQ39" s="20">
        <f>SUM(BP39/12*5*$D39*$F39*$H39*$K39*BQ$9)+SUM(BP39/12*4*$D39*$F39*$I39*$K39*BQ$9)+SUM(BP39/12*3*$E39*$F39*$I39*$K39*BQ$9)</f>
        <v>0</v>
      </c>
      <c r="BR39" s="22"/>
      <c r="BS39" s="20">
        <f>SUM(BR39/12*5*$D39*$F39*$H39*$J39*BS$9)+SUM(BR39/12*4*$D39*$F39*$I39*$J39*BS$9)+SUM(BR39/12*3*$E39*$F39*$I39*$J39*BS$9)</f>
        <v>0</v>
      </c>
      <c r="BT39" s="22"/>
      <c r="BU39" s="20">
        <f>SUM(BT39/12*5*$D39*$F39*$H39*$J39*BU$9)+SUM(BT39/12*4*$D39*$F39*$I39*$J39*BU$9)+SUM(BT39/12*3*$E39*$F39*$I39*$J39*BU$9)</f>
        <v>0</v>
      </c>
      <c r="BV39" s="22"/>
      <c r="BW39" s="20">
        <f>SUM(BV39/12*5*$D39*$F39*$H39*$K39*BW$9)+SUM(BV39/12*4*$D39*$F39*$I39*$K39*BW$9)+SUM(BV39/12*3*$E39*$F39*$I39*$K39*BW$9)</f>
        <v>0</v>
      </c>
      <c r="BX39" s="20">
        <v>0</v>
      </c>
      <c r="BY39" s="22"/>
      <c r="BZ39" s="20">
        <f>SUM(BY39/12*5*$D39*$F39*$H39*$K39*BZ$9)+SUM(BY39/12*4*$D39*$F39*$I39*$K39*BZ$9)+SUM(BY39/12*3*$E39*$F39*$I39*$K39*BZ$9)</f>
        <v>0</v>
      </c>
      <c r="CA39" s="22"/>
      <c r="CB39" s="20">
        <f>SUM(CA39/12*5*$D39*$F39*$H39*$K39*CB$9)+SUM(CA39/12*4*$D39*$F39*$I39*$K39*CB$9)+SUM(CA39/12*3*$E39*$F39*$I39*$K39*CB$9)</f>
        <v>0</v>
      </c>
      <c r="CC39" s="22"/>
      <c r="CD39" s="20">
        <f>SUM(CC39/12*5*$D39*$F39*$H39*$K39*CD$9)+SUM(CC39/12*4*$D39*$F39*$I39*$K39*CD$9)+SUM(CC39/12*3*$E39*$F39*$I39*$K39*CD$9)</f>
        <v>0</v>
      </c>
      <c r="CE39" s="22"/>
      <c r="CF39" s="20">
        <f>SUM(CE39/12*5*$D39*$F39*$H39*$K39*CF$9)+SUM(CE39/12*4*$D39*$F39*$I39*$K39*CF$9)+SUM(CE39/12*3*$E39*$F39*$I39*$K39*CF$9)</f>
        <v>0</v>
      </c>
      <c r="CG39" s="22"/>
      <c r="CH39" s="20">
        <f>SUM(CG39/12*5*$D39*$F39*$H39*$J39*CH$9)+SUM(CG39/12*4*$D39*$F39*$I39*$J39*CH$9)+SUM(CG39/12*3*$E39*$F39*$I39*$J39*CH$9)</f>
        <v>0</v>
      </c>
      <c r="CI39" s="22"/>
      <c r="CJ39" s="20">
        <f>SUM(CI39/12*5*$D39*$F39*$H39*$J39*CJ$9)+SUM(CI39/12*4*$D39*$F39*$I39*$J39*CJ$9)+SUM(CI39/12*3*$E39*$F39*$I39*$J39*CJ$9)</f>
        <v>0</v>
      </c>
      <c r="CK39" s="22"/>
      <c r="CL39" s="20">
        <f>SUM(CK39/12*5*$D39*$F39*$H39*$J39*CL$9)+SUM(CK39/12*4*$D39*$F39*$I39*$J39*CL$9)+SUM(CK39/12*3*$E39*$F39*$I39*$J39*CL$9)</f>
        <v>0</v>
      </c>
      <c r="CM39" s="22"/>
      <c r="CN39" s="20">
        <f>SUM(CM39/12*5*$D39*$F39*$H39*$K39*CN$9)+SUM(CM39/12*4*$D39*$F39*$I39*$K39*CN$9)+SUM(CM39/12*3*$E39*$F39*$I39*$K39*CN$9)</f>
        <v>0</v>
      </c>
      <c r="CO39" s="22"/>
      <c r="CP39" s="20">
        <f>SUM(CO39/12*5*$D39*$F39*$H39*$K39*CP$9)+SUM(CO39/12*4*$D39*$F39*$I39*$K39*CP$9)+SUM(CO39/12*3*$E39*$F39*$I39*$K39*CP$9)</f>
        <v>0</v>
      </c>
      <c r="CQ39" s="22"/>
      <c r="CR39" s="20">
        <f>SUM(CQ39/12*5*$D39*$F39*$H39*$M39*CR$9)+SUM(CQ39/12*4*$D39*$F39*$I39*$M39*CR$9)+SUM(CQ39/12*3*$D39*$F39*$I39*$M39*CR$9)</f>
        <v>0</v>
      </c>
      <c r="CS39" s="22"/>
      <c r="CT39" s="20">
        <f>SUM(CS39/12*5*$D39*$F39*$H39*$L39*CT$9)+SUM(CS39/12*4*$D39*$F39*$I39*$L39*CT$9)+SUM(CS39/12*3*$E39*$F39*$I39*$L39*CT$9)</f>
        <v>0</v>
      </c>
      <c r="CU39" s="20"/>
      <c r="CV39" s="20"/>
      <c r="CW39" s="20"/>
      <c r="CX39" s="20"/>
      <c r="CY39" s="53">
        <f>SUM(AD39,R39,T39,AB39,N39,V39,P39,BF39,BT39,CG39,CK39,BH39,CI39,AF39,AZ39,BB39,AH39,BD39,BR39,AJ39,X39,CO39,BJ39,CM39,BL39,BY39,CC39,BV39,CA39,AL39,AN39,AP39,AR39,AT39,AX39,AV39,BP39,CS39,CQ39,CE39,Z39,BN39)</f>
        <v>0</v>
      </c>
      <c r="CZ39" s="53">
        <f>SUM(AE39,S39,U39,AC39,O39,W39,Q39,BG39,BU39,CH39,CL39,BI39,CJ39,AG39,BA39,BC39,AI39,BE39,BS39,AK39,Y39,CP39,BK39,CN39,BM39,BZ39,CD39,BW39,CB39,AM39,AO39,AQ39,AS39,AU39,AY39,AW39,BQ39,CT39,CR39,CF39,AA39,BO39)</f>
        <v>0</v>
      </c>
    </row>
    <row r="40" spans="1:104" s="57" customFormat="1" x14ac:dyDescent="0.25">
      <c r="A40" s="75">
        <v>11</v>
      </c>
      <c r="B40" s="75"/>
      <c r="C40" s="71" t="s">
        <v>147</v>
      </c>
      <c r="D40" s="78"/>
      <c r="E40" s="79">
        <v>9959</v>
      </c>
      <c r="F40" s="80">
        <v>1.49</v>
      </c>
      <c r="G40" s="80"/>
      <c r="H40" s="81"/>
      <c r="I40" s="82"/>
      <c r="J40" s="47"/>
      <c r="K40" s="47"/>
      <c r="L40" s="47"/>
      <c r="M40" s="19">
        <v>2.57</v>
      </c>
      <c r="N40" s="46">
        <f t="shared" ref="N40:BY40" si="156">SUM(N41:N42)</f>
        <v>0</v>
      </c>
      <c r="O40" s="46">
        <f t="shared" si="156"/>
        <v>0</v>
      </c>
      <c r="P40" s="46">
        <f t="shared" si="156"/>
        <v>2</v>
      </c>
      <c r="Q40" s="46">
        <f t="shared" si="156"/>
        <v>37641.127999999997</v>
      </c>
      <c r="R40" s="46">
        <f t="shared" si="156"/>
        <v>0</v>
      </c>
      <c r="S40" s="46">
        <f t="shared" si="156"/>
        <v>0</v>
      </c>
      <c r="T40" s="46">
        <f t="shared" si="156"/>
        <v>8</v>
      </c>
      <c r="U40" s="46">
        <f t="shared" si="156"/>
        <v>150564.51199999999</v>
      </c>
      <c r="V40" s="46">
        <f t="shared" si="156"/>
        <v>0</v>
      </c>
      <c r="W40" s="46">
        <f t="shared" si="156"/>
        <v>0</v>
      </c>
      <c r="X40" s="87">
        <f t="shared" si="156"/>
        <v>0</v>
      </c>
      <c r="Y40" s="87">
        <f t="shared" si="156"/>
        <v>0</v>
      </c>
      <c r="Z40" s="87">
        <f t="shared" si="156"/>
        <v>0</v>
      </c>
      <c r="AA40" s="87">
        <f t="shared" si="156"/>
        <v>0</v>
      </c>
      <c r="AB40" s="46">
        <f t="shared" si="156"/>
        <v>0</v>
      </c>
      <c r="AC40" s="46">
        <f t="shared" si="156"/>
        <v>0</v>
      </c>
      <c r="AD40" s="46">
        <f t="shared" si="156"/>
        <v>60</v>
      </c>
      <c r="AE40" s="46">
        <f t="shared" si="156"/>
        <v>1129233.8399999999</v>
      </c>
      <c r="AF40" s="46">
        <f t="shared" si="156"/>
        <v>0</v>
      </c>
      <c r="AG40" s="46">
        <f t="shared" si="156"/>
        <v>0</v>
      </c>
      <c r="AH40" s="46">
        <f t="shared" si="156"/>
        <v>0</v>
      </c>
      <c r="AI40" s="46">
        <f t="shared" si="156"/>
        <v>0</v>
      </c>
      <c r="AJ40" s="46">
        <f t="shared" si="156"/>
        <v>0</v>
      </c>
      <c r="AK40" s="46">
        <f t="shared" si="156"/>
        <v>0</v>
      </c>
      <c r="AL40" s="46">
        <f t="shared" si="156"/>
        <v>0</v>
      </c>
      <c r="AM40" s="46">
        <f t="shared" si="156"/>
        <v>0</v>
      </c>
      <c r="AN40" s="46">
        <f t="shared" si="156"/>
        <v>0</v>
      </c>
      <c r="AO40" s="46">
        <f t="shared" si="156"/>
        <v>0</v>
      </c>
      <c r="AP40" s="46">
        <f t="shared" si="156"/>
        <v>0</v>
      </c>
      <c r="AQ40" s="46">
        <f t="shared" si="156"/>
        <v>0</v>
      </c>
      <c r="AR40" s="46">
        <f t="shared" si="156"/>
        <v>10</v>
      </c>
      <c r="AS40" s="46">
        <f t="shared" si="156"/>
        <v>225846.76799999998</v>
      </c>
      <c r="AT40" s="46">
        <f t="shared" si="156"/>
        <v>0</v>
      </c>
      <c r="AU40" s="46">
        <f t="shared" si="156"/>
        <v>0</v>
      </c>
      <c r="AV40" s="46">
        <f t="shared" si="156"/>
        <v>0</v>
      </c>
      <c r="AW40" s="46">
        <f t="shared" si="156"/>
        <v>0</v>
      </c>
      <c r="AX40" s="46">
        <f t="shared" si="156"/>
        <v>40</v>
      </c>
      <c r="AY40" s="46">
        <f t="shared" si="156"/>
        <v>903387.07199999993</v>
      </c>
      <c r="AZ40" s="46">
        <f t="shared" si="156"/>
        <v>0</v>
      </c>
      <c r="BA40" s="46">
        <f t="shared" si="156"/>
        <v>0</v>
      </c>
      <c r="BB40" s="46">
        <f t="shared" si="156"/>
        <v>0</v>
      </c>
      <c r="BC40" s="46">
        <f t="shared" si="156"/>
        <v>0</v>
      </c>
      <c r="BD40" s="46">
        <f t="shared" si="156"/>
        <v>0</v>
      </c>
      <c r="BE40" s="46">
        <f t="shared" si="156"/>
        <v>0</v>
      </c>
      <c r="BF40" s="46">
        <f t="shared" si="156"/>
        <v>0</v>
      </c>
      <c r="BG40" s="46">
        <f t="shared" si="156"/>
        <v>0</v>
      </c>
      <c r="BH40" s="46">
        <f t="shared" si="156"/>
        <v>0</v>
      </c>
      <c r="BI40" s="46">
        <f t="shared" si="156"/>
        <v>0</v>
      </c>
      <c r="BJ40" s="46">
        <f t="shared" si="156"/>
        <v>0</v>
      </c>
      <c r="BK40" s="46">
        <f t="shared" si="156"/>
        <v>0</v>
      </c>
      <c r="BL40" s="46">
        <f t="shared" si="156"/>
        <v>15</v>
      </c>
      <c r="BM40" s="46">
        <f t="shared" si="156"/>
        <v>338770.152</v>
      </c>
      <c r="BN40" s="46">
        <f t="shared" si="156"/>
        <v>0</v>
      </c>
      <c r="BO40" s="46">
        <f t="shared" si="156"/>
        <v>0</v>
      </c>
      <c r="BP40" s="46">
        <f t="shared" si="156"/>
        <v>0</v>
      </c>
      <c r="BQ40" s="46">
        <f t="shared" si="156"/>
        <v>0</v>
      </c>
      <c r="BR40" s="46">
        <f t="shared" si="156"/>
        <v>0</v>
      </c>
      <c r="BS40" s="46">
        <f t="shared" si="156"/>
        <v>0</v>
      </c>
      <c r="BT40" s="46">
        <f t="shared" si="156"/>
        <v>0</v>
      </c>
      <c r="BU40" s="46">
        <f t="shared" si="156"/>
        <v>0</v>
      </c>
      <c r="BV40" s="46">
        <f t="shared" si="156"/>
        <v>0</v>
      </c>
      <c r="BW40" s="46">
        <f t="shared" si="156"/>
        <v>0</v>
      </c>
      <c r="BX40" s="46">
        <v>0</v>
      </c>
      <c r="BY40" s="46">
        <f t="shared" si="156"/>
        <v>0</v>
      </c>
      <c r="BZ40" s="46">
        <f t="shared" ref="BZ40:CZ40" si="157">SUM(BZ41:BZ42)</f>
        <v>0</v>
      </c>
      <c r="CA40" s="46">
        <f t="shared" si="157"/>
        <v>0</v>
      </c>
      <c r="CB40" s="46">
        <f t="shared" si="157"/>
        <v>0</v>
      </c>
      <c r="CC40" s="46">
        <f t="shared" si="157"/>
        <v>0</v>
      </c>
      <c r="CD40" s="46">
        <f t="shared" si="157"/>
        <v>0</v>
      </c>
      <c r="CE40" s="46">
        <f t="shared" si="157"/>
        <v>5</v>
      </c>
      <c r="CF40" s="46">
        <f t="shared" si="157"/>
        <v>121558.70159999999</v>
      </c>
      <c r="CG40" s="46">
        <f t="shared" si="157"/>
        <v>0</v>
      </c>
      <c r="CH40" s="46">
        <f t="shared" si="157"/>
        <v>0</v>
      </c>
      <c r="CI40" s="46">
        <f t="shared" si="157"/>
        <v>0</v>
      </c>
      <c r="CJ40" s="46">
        <f t="shared" si="157"/>
        <v>0</v>
      </c>
      <c r="CK40" s="46">
        <f t="shared" si="157"/>
        <v>0</v>
      </c>
      <c r="CL40" s="46">
        <f t="shared" si="157"/>
        <v>0</v>
      </c>
      <c r="CM40" s="46">
        <f t="shared" si="157"/>
        <v>0</v>
      </c>
      <c r="CN40" s="46">
        <f t="shared" si="157"/>
        <v>0</v>
      </c>
      <c r="CO40" s="46">
        <f t="shared" si="157"/>
        <v>0</v>
      </c>
      <c r="CP40" s="46">
        <f t="shared" si="157"/>
        <v>0</v>
      </c>
      <c r="CQ40" s="46">
        <f t="shared" si="157"/>
        <v>0</v>
      </c>
      <c r="CR40" s="46">
        <f t="shared" si="157"/>
        <v>0</v>
      </c>
      <c r="CS40" s="46">
        <f t="shared" si="157"/>
        <v>0</v>
      </c>
      <c r="CT40" s="46">
        <f t="shared" si="157"/>
        <v>0</v>
      </c>
      <c r="CU40" s="46"/>
      <c r="CV40" s="46"/>
      <c r="CW40" s="46"/>
      <c r="CX40" s="46"/>
      <c r="CY40" s="46">
        <f t="shared" si="157"/>
        <v>140</v>
      </c>
      <c r="CZ40" s="46">
        <f t="shared" si="157"/>
        <v>2907002.1735999999</v>
      </c>
    </row>
    <row r="41" spans="1:104" x14ac:dyDescent="0.25">
      <c r="A41" s="66"/>
      <c r="B41" s="65">
        <v>19</v>
      </c>
      <c r="C41" s="16" t="s">
        <v>148</v>
      </c>
      <c r="D41" s="21">
        <f>D39</f>
        <v>9860</v>
      </c>
      <c r="E41" s="21">
        <v>9959</v>
      </c>
      <c r="F41" s="18">
        <v>1.49</v>
      </c>
      <c r="G41" s="18"/>
      <c r="H41" s="29">
        <v>1</v>
      </c>
      <c r="I41" s="30"/>
      <c r="J41" s="17">
        <v>1.4</v>
      </c>
      <c r="K41" s="17">
        <v>1.68</v>
      </c>
      <c r="L41" s="17">
        <v>2.23</v>
      </c>
      <c r="M41" s="19">
        <v>2.57</v>
      </c>
      <c r="N41" s="22">
        <v>0</v>
      </c>
      <c r="O41" s="20">
        <f t="shared" ref="O41:O42" si="158">SUM(N41/12*9*$D41*$F41*$H41*$J41*O$9)+SUM(N41/12*3*$E41*$F41*$H41*$J41*O$9)</f>
        <v>0</v>
      </c>
      <c r="P41" s="22"/>
      <c r="Q41" s="20">
        <f t="shared" ref="Q41:Q42" si="159">SUM(P41/12*9*$D41*$F41*$H41*$J41*Q$9)+SUM(P41/12*3*$E41*$F41*$H41*$J41*Q$9)</f>
        <v>0</v>
      </c>
      <c r="R41" s="21"/>
      <c r="S41" s="20">
        <f t="shared" ref="S41:S42" si="160">SUM(R41/12*9*$D41*$F41*$H41*$J41*S$9)+SUM(R41/12*3*$E41*$F41*$H41*$J41*S$9)</f>
        <v>0</v>
      </c>
      <c r="T41" s="22">
        <v>0</v>
      </c>
      <c r="U41" s="20">
        <f t="shared" ref="U41:U42" si="161">SUM(T41/12*9*$D41*$F41*$H41*$J41*U$9)+SUM(T41/12*3*$E41*$F41*$H41*$J41*U$9)</f>
        <v>0</v>
      </c>
      <c r="V41" s="22">
        <v>0</v>
      </c>
      <c r="W41" s="20">
        <f t="shared" ref="W41:W42" si="162">SUM(V41/12*9*$D41*$F41*$H41*$J41*W$9)+SUM(V41/12*3*$E41*$F41*$H41*$J41*W$9)</f>
        <v>0</v>
      </c>
      <c r="X41" s="22">
        <v>0</v>
      </c>
      <c r="Y41" s="20">
        <f t="shared" ref="Y41:Y42" si="163">SUM(X41/12*9*$D41*$F41*$H41*$J41*Y$9)+SUM(X41/12*3*$E41*$F41*$H41*$J41*Y$9)</f>
        <v>0</v>
      </c>
      <c r="Z41" s="22"/>
      <c r="AA41" s="20">
        <f t="shared" ref="AA41:AA42" si="164">SUM(Z41/12*9*$D41*$F41*$H41*$J41*AA$9)+SUM(Z41/12*3*$E41*$F41*$H41*$J41*AA$9)</f>
        <v>0</v>
      </c>
      <c r="AB41" s="22">
        <v>0</v>
      </c>
      <c r="AC41" s="20">
        <f t="shared" ref="AC41:AC42" si="165">SUM(AB41/12*9*$D41*$F41*$H41*$J41*AC$9)+SUM(AB41/12*3*$E41*$F41*$H41*$J41*AC$9)</f>
        <v>0</v>
      </c>
      <c r="AD41" s="21"/>
      <c r="AE41" s="20">
        <f t="shared" ref="AE41:AE42" si="166">SUM(AD41/12*9*$D41*$F41*$H41*$J41*AE$9)+SUM(AD41/12*3*$E41*$F41*$H41*$J41*AE$9)</f>
        <v>0</v>
      </c>
      <c r="AF41" s="22">
        <v>0</v>
      </c>
      <c r="AG41" s="20">
        <f t="shared" ref="AG41:AG42" si="167">SUM(AF41/12*9*$D41*$F41*$H41*$J41*AG$9)+SUM(AF41/12*3*$E41*$F41*$H41*$J41*AG$9)</f>
        <v>0</v>
      </c>
      <c r="AH41" s="22">
        <v>0</v>
      </c>
      <c r="AI41" s="20">
        <f t="shared" ref="AI41:AI42" si="168">SUM(AH41/12*9*$D41*$F41*$H41*$J41*AI$9)+SUM(AH41/12*3*$E41*$F41*$H41*$J41*AI$9)</f>
        <v>0</v>
      </c>
      <c r="AJ41" s="22"/>
      <c r="AK41" s="20">
        <f t="shared" ref="AK41:AK42" si="169">SUM(AJ41/12*9*$D41*$F41*$H41*$J41*AK$9)+SUM(AJ41/12*3*$E41*$F41*$H41*$J41*AK$9)</f>
        <v>0</v>
      </c>
      <c r="AL41" s="22">
        <v>0</v>
      </c>
      <c r="AM41" s="20">
        <f t="shared" ref="AM41:AM42" si="170">SUM(AL41/12*9*$D41*$F41*$H41*$K41*AM$9)+SUM(AL41/12*3*$E41*$F41*$H41*$K41*AM$9)</f>
        <v>0</v>
      </c>
      <c r="AN41" s="22">
        <v>0</v>
      </c>
      <c r="AO41" s="20">
        <f t="shared" ref="AO41:AO42" si="171">SUM(AN41/12*9*$D41*$F41*$H41*$K41*AO$9)+SUM(AN41/12*3*$E41*$F41*$H41*$K41*AO$9)</f>
        <v>0</v>
      </c>
      <c r="AP41" s="22">
        <v>0</v>
      </c>
      <c r="AQ41" s="20">
        <f t="shared" ref="AQ41:AQ42" si="172">SUM(AP41/12*9*$D41*$F41*$H41*$K41*AQ$9)+SUM(AP41/12*3*$E41*$F41*$H41*$K41*AQ$9)</f>
        <v>0</v>
      </c>
      <c r="AR41" s="22">
        <v>0</v>
      </c>
      <c r="AS41" s="20">
        <f t="shared" ref="AS41:AS42" si="173">SUM(AR41/12*9*$D41*$F41*$H41*$K41*AS$9)+SUM(AR41/12*3*$E41*$F41*$H41*$K41*AS$9)</f>
        <v>0</v>
      </c>
      <c r="AT41" s="22">
        <v>0</v>
      </c>
      <c r="AU41" s="20">
        <f t="shared" ref="AU41:AU42" si="174">SUM(AT41/12*9*$D41*$F41*$H41*$K41*AU$9)+SUM(AT41/12*3*$E41*$F41*$H41*$K41*AU$9)</f>
        <v>0</v>
      </c>
      <c r="AV41" s="22">
        <v>0</v>
      </c>
      <c r="AW41" s="20">
        <f t="shared" ref="AW41:AW42" si="175">SUM(AV41/12*9*$D41*$F41*$H41*$K41*AW$9)+SUM(AV41/12*3*$E41*$F41*$H41*$K41*AW$9)</f>
        <v>0</v>
      </c>
      <c r="AX41" s="31"/>
      <c r="AY41" s="20">
        <f t="shared" ref="AY41:AY42" si="176">SUM(AX41/12*9*$D41*$F41*$H41*$K41*AY$9)+SUM(AX41/12*3*$E41*$F41*$H41*$K41*AY$9)</f>
        <v>0</v>
      </c>
      <c r="AZ41" s="22"/>
      <c r="BA41" s="20">
        <f t="shared" ref="BA41:BA42" si="177">SUM(AZ41/12*9*$D41*$F41*$H41*$J41*BA$9)+SUM(AZ41/12*3*$E41*$F41*$H41*$J41*BA$9)</f>
        <v>0</v>
      </c>
      <c r="BB41" s="22"/>
      <c r="BC41" s="20">
        <f t="shared" ref="BC41:BC42" si="178">SUM(BB41/12*9*$D41*$F41*$H41*$J41*BC$9)+SUM(BB41/12*3*$E41*$F41*$H41*$J41*BC$9)</f>
        <v>0</v>
      </c>
      <c r="BD41" s="22"/>
      <c r="BE41" s="20">
        <f t="shared" ref="BE41:BE42" si="179">SUM(BD41/12*9*$D41*$F41*$H41*$J41*BE$9)+SUM(BD41/12*3*$E41*$F41*$H41*$J41*BE$9)</f>
        <v>0</v>
      </c>
      <c r="BF41" s="22">
        <v>0</v>
      </c>
      <c r="BG41" s="20">
        <f t="shared" ref="BG41:BG42" si="180">SUM(BF41/12*9*$D41*$F41*$H41*$J41*BG$9)+SUM(BF41/12*3*$E41*$F41*$H41*$J41*BG$9)</f>
        <v>0</v>
      </c>
      <c r="BH41" s="22">
        <v>0</v>
      </c>
      <c r="BI41" s="20">
        <f t="shared" ref="BI41:BI42" si="181">SUM(BH41/12*9*$D41*$F41*$H41*$J41*BI$9)+SUM(BH41/12*3*$E41*$F41*$H41*$J41*BI$9)</f>
        <v>0</v>
      </c>
      <c r="BJ41" s="22"/>
      <c r="BK41" s="20">
        <f t="shared" ref="BK41:BK42" si="182">SUM(BJ41/12*9*$D41*$F41*$H41*$K41*BK$9)+SUM(BJ41/12*3*$E41*$F41*$H41*$K41*BK$9)</f>
        <v>0</v>
      </c>
      <c r="BL41" s="22">
        <v>0</v>
      </c>
      <c r="BM41" s="20">
        <f t="shared" ref="BM41:BM42" si="183">SUM(BL41/12*9*$D41*$F41*$H41*$K41*BM$9)+SUM(BL41/12*3*$E41*$F41*$H41*$K41*BM$9)</f>
        <v>0</v>
      </c>
      <c r="BN41" s="22"/>
      <c r="BO41" s="20">
        <f t="shared" ref="BO41:BO42" si="184">SUM(BN41/12*9*$D41*$F41*$H41*$J41*BO$9)+SUM(BN41/12*3*$E41*$F41*$H41*$J41*BO$9)</f>
        <v>0</v>
      </c>
      <c r="BP41" s="22"/>
      <c r="BQ41" s="20">
        <f t="shared" ref="BQ41:BQ42" si="185">SUM(BP41/12*9*$D41*$F41*$H41*$K41*BQ$9)+SUM(BP41/12*3*$E41*$F41*$H41*$K41*BQ$9)</f>
        <v>0</v>
      </c>
      <c r="BR41" s="22">
        <v>0</v>
      </c>
      <c r="BS41" s="20">
        <f t="shared" ref="BS41:BS42" si="186">SUM(BR41/12*9*$D41*$F41*$H41*$J41*BS$9)+SUM(BR41/12*3*$E41*$F41*$H41*$J41*BS$9)</f>
        <v>0</v>
      </c>
      <c r="BT41" s="22">
        <v>0</v>
      </c>
      <c r="BU41" s="20">
        <f t="shared" ref="BU41:BU42" si="187">SUM(BT41/12*9*$D41*$F41*$H41*$J41*BU$9)+SUM(BT41/12*3*$E41*$F41*$H41*$J41*BU$9)</f>
        <v>0</v>
      </c>
      <c r="BV41" s="22">
        <v>0</v>
      </c>
      <c r="BW41" s="20">
        <f t="shared" ref="BW41:BW42" si="188">SUM(BV41/12*9*$D41*$F41*$H41*$K41*BW$9)+SUM(BV41/12*3*$E41*$F41*$H41*$K41*BW$9)</f>
        <v>0</v>
      </c>
      <c r="BX41" s="20">
        <v>0</v>
      </c>
      <c r="BY41" s="22">
        <v>0</v>
      </c>
      <c r="BZ41" s="20">
        <f t="shared" ref="BZ41:BZ42" si="189">SUM(BY41/12*9*$D41*$F41*$H41*$K41*BZ$9)+SUM(BY41/12*3*$E41*$F41*$H41*$K41*BZ$9)</f>
        <v>0</v>
      </c>
      <c r="CA41" s="31"/>
      <c r="CB41" s="20">
        <f t="shared" ref="CB41:CB42" si="190">SUM(CA41/12*9*$D41*$F41*$H41*$K41*CB$9)+SUM(CA41/12*3*$E41*$F41*$H41*$K41*CB$9)</f>
        <v>0</v>
      </c>
      <c r="CC41" s="31"/>
      <c r="CD41" s="20">
        <f t="shared" ref="CD41:CD42" si="191">SUM(CC41/12*9*$D41*$F41*$H41*$K41*CD$9)+SUM(CC41/12*3*$E41*$F41*$H41*$K41*CD$9)</f>
        <v>0</v>
      </c>
      <c r="CE41" s="22">
        <v>4</v>
      </c>
      <c r="CF41" s="20">
        <f t="shared" ref="CF41:CF42" si="192">SUM(CE41/12*9*$D41*$F41*$H41*$K41*CF$9)+SUM(CE41/12*3*$E41*$F41*$H41*$K41*CF$9)</f>
        <v>98974.024799999985</v>
      </c>
      <c r="CG41" s="22">
        <v>0</v>
      </c>
      <c r="CH41" s="20">
        <f t="shared" ref="CH41:CH42" si="193">SUM(CG41/12*9*$D41*$F41*$H41*$J41*CH$9)+SUM(CG41/12*3*$E41*$F41*$H41*$J41*CH$9)</f>
        <v>0</v>
      </c>
      <c r="CI41" s="22"/>
      <c r="CJ41" s="20">
        <f t="shared" ref="CJ41:CJ42" si="194">SUM(CI41/12*9*$D41*$F41*$H41*$J41*CJ$9)+SUM(CI41/12*3*$E41*$F41*$H41*$J41*CJ$9)</f>
        <v>0</v>
      </c>
      <c r="CK41" s="22">
        <v>0</v>
      </c>
      <c r="CL41" s="20">
        <f t="shared" ref="CL41:CL42" si="195">SUM(CK41/12*9*$D41*$F41*$H41*$J41*CL$9)+SUM(CK41/12*3*$E41*$F41*$H41*$J41*CL$9)</f>
        <v>0</v>
      </c>
      <c r="CM41" s="22"/>
      <c r="CN41" s="20">
        <f t="shared" ref="CN41:CN42" si="196">SUM(CM41/12*9*$D41*$F41*$H41*$K41*CN$9)+SUM(CM41/12*3*$E41*$F41*$H41*$K41*CN$9)</f>
        <v>0</v>
      </c>
      <c r="CO41" s="22">
        <v>0</v>
      </c>
      <c r="CP41" s="20">
        <f t="shared" ref="CP41:CP42" si="197">SUM(CO41/12*9*$D41*$F41*$H41*$K41*CP$9)+SUM(CO41/12*3*$E41*$F41*$H41*$K41*CP$9)</f>
        <v>0</v>
      </c>
      <c r="CQ41" s="22">
        <v>0</v>
      </c>
      <c r="CR41" s="20">
        <f t="shared" ref="CR41:CR42" si="198">SUM(CQ41/12*9*$D41*$F41*$H41*$M41*CR$9)+SUM(CQ41/12*3*$E41*$F41*$H41*$M41*CR$9)</f>
        <v>0</v>
      </c>
      <c r="CS41" s="22">
        <v>0</v>
      </c>
      <c r="CT41" s="20">
        <f t="shared" ref="CT41:CT42" si="199">SUM(CS41/12*9*$D41*$F41*$H41*$L41*CT$9)+SUM(CS41/12*3*$E41*$F41*$H41*$L41*CT$9)</f>
        <v>0</v>
      </c>
      <c r="CU41" s="20"/>
      <c r="CV41" s="20"/>
      <c r="CW41" s="20"/>
      <c r="CX41" s="20"/>
      <c r="CY41" s="53">
        <f>SUM(AD41,R41,T41,AB41,N41,V41,P41,BF41,BT41,CG41,CK41,BH41,CI41,AF41,AZ41,BB41,AH41,BD41,BR41,AJ41,X41,CO41,BJ41,CM41,BL41,BY41,CC41,BV41,CA41,AL41,AN41,AP41,AR41,AT41,AX41,AV41,BP41,CS41,CQ41,CE41,Z41,BN41)</f>
        <v>4</v>
      </c>
      <c r="CZ41" s="53">
        <f>SUM(AE41,S41,U41,AC41,O41,W41,Q41,BG41,BU41,CH41,CL41,BI41,CJ41,AG41,BA41,BC41,AI41,BE41,BS41,AK41,Y41,CP41,BK41,CN41,BM41,BZ41,CD41,BW41,CB41,AM41,AO41,AQ41,AS41,AU41,AY41,AW41,BQ41,CT41,CR41,CF41,AA41,BO41)</f>
        <v>98974.024799999985</v>
      </c>
    </row>
    <row r="42" spans="1:104" ht="30" x14ac:dyDescent="0.25">
      <c r="A42" s="66"/>
      <c r="B42" s="65">
        <v>20</v>
      </c>
      <c r="C42" s="23" t="s">
        <v>149</v>
      </c>
      <c r="D42" s="21">
        <f>D151</f>
        <v>9860</v>
      </c>
      <c r="E42" s="21">
        <v>9959</v>
      </c>
      <c r="F42" s="18">
        <v>1.36</v>
      </c>
      <c r="G42" s="18"/>
      <c r="H42" s="29">
        <v>1</v>
      </c>
      <c r="I42" s="30"/>
      <c r="J42" s="17">
        <v>1.4</v>
      </c>
      <c r="K42" s="17">
        <v>1.68</v>
      </c>
      <c r="L42" s="17">
        <v>2.23</v>
      </c>
      <c r="M42" s="19">
        <v>2.57</v>
      </c>
      <c r="N42" s="22"/>
      <c r="O42" s="20">
        <f t="shared" si="158"/>
        <v>0</v>
      </c>
      <c r="P42" s="22">
        <v>2</v>
      </c>
      <c r="Q42" s="20">
        <f t="shared" si="159"/>
        <v>37641.127999999997</v>
      </c>
      <c r="R42" s="21"/>
      <c r="S42" s="20">
        <f t="shared" si="160"/>
        <v>0</v>
      </c>
      <c r="T42" s="22">
        <v>8</v>
      </c>
      <c r="U42" s="20">
        <f t="shared" si="161"/>
        <v>150564.51199999999</v>
      </c>
      <c r="V42" s="22"/>
      <c r="W42" s="20">
        <f t="shared" si="162"/>
        <v>0</v>
      </c>
      <c r="X42" s="22"/>
      <c r="Y42" s="20">
        <f t="shared" si="163"/>
        <v>0</v>
      </c>
      <c r="Z42" s="22"/>
      <c r="AA42" s="20">
        <f t="shared" si="164"/>
        <v>0</v>
      </c>
      <c r="AB42" s="22"/>
      <c r="AC42" s="20">
        <f t="shared" si="165"/>
        <v>0</v>
      </c>
      <c r="AD42" s="21">
        <v>60</v>
      </c>
      <c r="AE42" s="20">
        <f t="shared" si="166"/>
        <v>1129233.8399999999</v>
      </c>
      <c r="AF42" s="22"/>
      <c r="AG42" s="20">
        <f t="shared" si="167"/>
        <v>0</v>
      </c>
      <c r="AH42" s="22"/>
      <c r="AI42" s="20">
        <f t="shared" si="168"/>
        <v>0</v>
      </c>
      <c r="AJ42" s="22"/>
      <c r="AK42" s="20">
        <f t="shared" si="169"/>
        <v>0</v>
      </c>
      <c r="AL42" s="22"/>
      <c r="AM42" s="20">
        <f t="shared" si="170"/>
        <v>0</v>
      </c>
      <c r="AN42" s="22"/>
      <c r="AO42" s="20">
        <f t="shared" si="171"/>
        <v>0</v>
      </c>
      <c r="AP42" s="22"/>
      <c r="AQ42" s="20">
        <f t="shared" si="172"/>
        <v>0</v>
      </c>
      <c r="AR42" s="22">
        <v>10</v>
      </c>
      <c r="AS42" s="20">
        <f t="shared" si="173"/>
        <v>225846.76799999998</v>
      </c>
      <c r="AT42" s="22"/>
      <c r="AU42" s="20">
        <f t="shared" si="174"/>
        <v>0</v>
      </c>
      <c r="AV42" s="22"/>
      <c r="AW42" s="20">
        <f t="shared" si="175"/>
        <v>0</v>
      </c>
      <c r="AX42" s="31">
        <v>40</v>
      </c>
      <c r="AY42" s="20">
        <f t="shared" si="176"/>
        <v>903387.07199999993</v>
      </c>
      <c r="AZ42" s="22"/>
      <c r="BA42" s="20">
        <f t="shared" si="177"/>
        <v>0</v>
      </c>
      <c r="BB42" s="22"/>
      <c r="BC42" s="20">
        <f t="shared" si="178"/>
        <v>0</v>
      </c>
      <c r="BD42" s="22"/>
      <c r="BE42" s="20">
        <f t="shared" si="179"/>
        <v>0</v>
      </c>
      <c r="BF42" s="22"/>
      <c r="BG42" s="20">
        <f t="shared" si="180"/>
        <v>0</v>
      </c>
      <c r="BH42" s="22"/>
      <c r="BI42" s="20">
        <f t="shared" si="181"/>
        <v>0</v>
      </c>
      <c r="BJ42" s="22"/>
      <c r="BK42" s="20">
        <f t="shared" si="182"/>
        <v>0</v>
      </c>
      <c r="BL42" s="22">
        <v>15</v>
      </c>
      <c r="BM42" s="20">
        <f t="shared" si="183"/>
        <v>338770.152</v>
      </c>
      <c r="BN42" s="22"/>
      <c r="BO42" s="20">
        <f t="shared" si="184"/>
        <v>0</v>
      </c>
      <c r="BP42" s="22"/>
      <c r="BQ42" s="20">
        <f t="shared" si="185"/>
        <v>0</v>
      </c>
      <c r="BR42" s="22"/>
      <c r="BS42" s="20">
        <f t="shared" si="186"/>
        <v>0</v>
      </c>
      <c r="BT42" s="22"/>
      <c r="BU42" s="20">
        <f t="shared" si="187"/>
        <v>0</v>
      </c>
      <c r="BV42" s="22"/>
      <c r="BW42" s="20">
        <f t="shared" si="188"/>
        <v>0</v>
      </c>
      <c r="BX42" s="20">
        <v>0</v>
      </c>
      <c r="BY42" s="22"/>
      <c r="BZ42" s="20">
        <f t="shared" si="189"/>
        <v>0</v>
      </c>
      <c r="CA42" s="22"/>
      <c r="CB42" s="20">
        <f t="shared" si="190"/>
        <v>0</v>
      </c>
      <c r="CC42" s="22"/>
      <c r="CD42" s="20">
        <f t="shared" si="191"/>
        <v>0</v>
      </c>
      <c r="CE42" s="22">
        <v>1</v>
      </c>
      <c r="CF42" s="20">
        <f t="shared" si="192"/>
        <v>22584.676800000001</v>
      </c>
      <c r="CG42" s="22"/>
      <c r="CH42" s="20">
        <f t="shared" si="193"/>
        <v>0</v>
      </c>
      <c r="CI42" s="22"/>
      <c r="CJ42" s="20">
        <f t="shared" si="194"/>
        <v>0</v>
      </c>
      <c r="CK42" s="22"/>
      <c r="CL42" s="20">
        <f t="shared" si="195"/>
        <v>0</v>
      </c>
      <c r="CM42" s="22"/>
      <c r="CN42" s="20">
        <f t="shared" si="196"/>
        <v>0</v>
      </c>
      <c r="CO42" s="22"/>
      <c r="CP42" s="20">
        <f t="shared" si="197"/>
        <v>0</v>
      </c>
      <c r="CQ42" s="22"/>
      <c r="CR42" s="20">
        <f t="shared" si="198"/>
        <v>0</v>
      </c>
      <c r="CS42" s="22"/>
      <c r="CT42" s="20">
        <f t="shared" si="199"/>
        <v>0</v>
      </c>
      <c r="CU42" s="20"/>
      <c r="CV42" s="20"/>
      <c r="CW42" s="20"/>
      <c r="CX42" s="20"/>
      <c r="CY42" s="53">
        <f>SUM(AD42,R42,T42,AB42,N42,V42,P42,BF42,BT42,CG42,CK42,BH42,CI42,AF42,AZ42,BB42,AH42,BD42,BR42,AJ42,X42,CO42,BJ42,CM42,BL42,BY42,CC42,BV42,CA42,AL42,AN42,AP42,AR42,AT42,AX42,AV42,BP42,CS42,CQ42,CE42,Z42,BN42)</f>
        <v>136</v>
      </c>
      <c r="CZ42" s="53">
        <f>SUM(AE42,S42,U42,AC42,O42,W42,Q42,BG42,BU42,CH42,CL42,BI42,CJ42,AG42,BA42,BC42,AI42,BE42,BS42,AK42,Y42,CP42,BK42,CN42,BM42,BZ42,CD42,BW42,CB42,AM42,AO42,AQ42,AS42,AU42,AY42,AW42,BQ42,CT42,CR42,CF42,AA42,BO42)</f>
        <v>2808028.1488000001</v>
      </c>
    </row>
    <row r="43" spans="1:104" s="57" customFormat="1" x14ac:dyDescent="0.25">
      <c r="A43" s="75">
        <v>12</v>
      </c>
      <c r="B43" s="75"/>
      <c r="C43" s="71" t="s">
        <v>150</v>
      </c>
      <c r="D43" s="78"/>
      <c r="E43" s="79">
        <v>9959</v>
      </c>
      <c r="F43" s="80">
        <v>0.92</v>
      </c>
      <c r="G43" s="80"/>
      <c r="H43" s="81">
        <v>1</v>
      </c>
      <c r="I43" s="82"/>
      <c r="J43" s="47">
        <v>1.4</v>
      </c>
      <c r="K43" s="47">
        <v>1.68</v>
      </c>
      <c r="L43" s="47">
        <v>2.23</v>
      </c>
      <c r="M43" s="19">
        <v>2.57</v>
      </c>
      <c r="N43" s="46">
        <f t="shared" ref="N43:BY43" si="200">SUM(N44:N53)</f>
        <v>0</v>
      </c>
      <c r="O43" s="46">
        <f t="shared" si="200"/>
        <v>0</v>
      </c>
      <c r="P43" s="46">
        <f t="shared" si="200"/>
        <v>23</v>
      </c>
      <c r="Q43" s="46">
        <f t="shared" si="200"/>
        <v>203843.31449999998</v>
      </c>
      <c r="R43" s="46">
        <f t="shared" si="200"/>
        <v>0</v>
      </c>
      <c r="S43" s="46">
        <f t="shared" si="200"/>
        <v>0</v>
      </c>
      <c r="T43" s="46">
        <f t="shared" si="200"/>
        <v>0</v>
      </c>
      <c r="U43" s="46">
        <f t="shared" si="200"/>
        <v>0</v>
      </c>
      <c r="V43" s="46">
        <f t="shared" si="200"/>
        <v>0</v>
      </c>
      <c r="W43" s="46">
        <f t="shared" si="200"/>
        <v>0</v>
      </c>
      <c r="X43" s="87">
        <f t="shared" si="200"/>
        <v>16</v>
      </c>
      <c r="Y43" s="87">
        <f t="shared" si="200"/>
        <v>152501.92300000001</v>
      </c>
      <c r="Z43" s="87">
        <f t="shared" si="200"/>
        <v>2</v>
      </c>
      <c r="AA43" s="87">
        <f t="shared" si="200"/>
        <v>26846.980999999996</v>
      </c>
      <c r="AB43" s="46">
        <f t="shared" si="200"/>
        <v>0</v>
      </c>
      <c r="AC43" s="46">
        <f t="shared" si="200"/>
        <v>0</v>
      </c>
      <c r="AD43" s="46">
        <f t="shared" si="200"/>
        <v>0</v>
      </c>
      <c r="AE43" s="46">
        <f t="shared" si="200"/>
        <v>0</v>
      </c>
      <c r="AF43" s="46">
        <f t="shared" si="200"/>
        <v>115</v>
      </c>
      <c r="AG43" s="46">
        <f t="shared" si="200"/>
        <v>926497.61749999993</v>
      </c>
      <c r="AH43" s="46">
        <f t="shared" si="200"/>
        <v>0</v>
      </c>
      <c r="AI43" s="46">
        <f t="shared" si="200"/>
        <v>0</v>
      </c>
      <c r="AJ43" s="46">
        <f t="shared" si="200"/>
        <v>0</v>
      </c>
      <c r="AK43" s="46">
        <f t="shared" si="200"/>
        <v>0</v>
      </c>
      <c r="AL43" s="46">
        <f t="shared" si="200"/>
        <v>0</v>
      </c>
      <c r="AM43" s="46">
        <f t="shared" si="200"/>
        <v>0</v>
      </c>
      <c r="AN43" s="46">
        <f t="shared" si="200"/>
        <v>0</v>
      </c>
      <c r="AO43" s="46">
        <f t="shared" si="200"/>
        <v>0</v>
      </c>
      <c r="AP43" s="46">
        <f t="shared" si="200"/>
        <v>150</v>
      </c>
      <c r="AQ43" s="46">
        <f t="shared" si="200"/>
        <v>1543563.0209999999</v>
      </c>
      <c r="AR43" s="46">
        <f t="shared" si="200"/>
        <v>0</v>
      </c>
      <c r="AS43" s="46">
        <f t="shared" si="200"/>
        <v>0</v>
      </c>
      <c r="AT43" s="46">
        <f t="shared" si="200"/>
        <v>0</v>
      </c>
      <c r="AU43" s="46">
        <f t="shared" si="200"/>
        <v>0</v>
      </c>
      <c r="AV43" s="46">
        <f t="shared" si="200"/>
        <v>13</v>
      </c>
      <c r="AW43" s="46">
        <f t="shared" si="200"/>
        <v>144143.37839999999</v>
      </c>
      <c r="AX43" s="46">
        <f t="shared" si="200"/>
        <v>0</v>
      </c>
      <c r="AY43" s="46">
        <f t="shared" si="200"/>
        <v>0</v>
      </c>
      <c r="AZ43" s="46">
        <f t="shared" si="200"/>
        <v>0</v>
      </c>
      <c r="BA43" s="46">
        <f t="shared" si="200"/>
        <v>0</v>
      </c>
      <c r="BB43" s="46">
        <f t="shared" si="200"/>
        <v>0</v>
      </c>
      <c r="BC43" s="46">
        <f t="shared" si="200"/>
        <v>0</v>
      </c>
      <c r="BD43" s="46">
        <f t="shared" si="200"/>
        <v>0</v>
      </c>
      <c r="BE43" s="46">
        <f t="shared" si="200"/>
        <v>0</v>
      </c>
      <c r="BF43" s="46">
        <f t="shared" si="200"/>
        <v>3</v>
      </c>
      <c r="BG43" s="46">
        <f t="shared" si="200"/>
        <v>40270.4715</v>
      </c>
      <c r="BH43" s="46">
        <f t="shared" si="200"/>
        <v>0</v>
      </c>
      <c r="BI43" s="46">
        <f t="shared" si="200"/>
        <v>0</v>
      </c>
      <c r="BJ43" s="46">
        <f t="shared" si="200"/>
        <v>0</v>
      </c>
      <c r="BK43" s="46">
        <f t="shared" si="200"/>
        <v>0</v>
      </c>
      <c r="BL43" s="46">
        <f t="shared" si="200"/>
        <v>23</v>
      </c>
      <c r="BM43" s="46">
        <f t="shared" si="200"/>
        <v>292770.47939999995</v>
      </c>
      <c r="BN43" s="46">
        <f t="shared" si="200"/>
        <v>0</v>
      </c>
      <c r="BO43" s="46">
        <f t="shared" si="200"/>
        <v>0</v>
      </c>
      <c r="BP43" s="46">
        <f t="shared" si="200"/>
        <v>1</v>
      </c>
      <c r="BQ43" s="46">
        <f t="shared" si="200"/>
        <v>8635.3176000000003</v>
      </c>
      <c r="BR43" s="46">
        <f t="shared" si="200"/>
        <v>0</v>
      </c>
      <c r="BS43" s="46">
        <f t="shared" si="200"/>
        <v>0</v>
      </c>
      <c r="BT43" s="46">
        <f t="shared" si="200"/>
        <v>0</v>
      </c>
      <c r="BU43" s="46">
        <f t="shared" si="200"/>
        <v>0</v>
      </c>
      <c r="BV43" s="46">
        <f t="shared" si="200"/>
        <v>0</v>
      </c>
      <c r="BW43" s="46">
        <f t="shared" si="200"/>
        <v>0</v>
      </c>
      <c r="BX43" s="46">
        <v>3.4285714285714284</v>
      </c>
      <c r="BY43" s="46">
        <f t="shared" si="200"/>
        <v>3</v>
      </c>
      <c r="BZ43" s="46">
        <f t="shared" ref="BZ43:CZ43" si="201">SUM(BZ44:BZ53)</f>
        <v>37696.482600000003</v>
      </c>
      <c r="CA43" s="46">
        <f t="shared" si="201"/>
        <v>0</v>
      </c>
      <c r="CB43" s="46">
        <f t="shared" si="201"/>
        <v>0</v>
      </c>
      <c r="CC43" s="46">
        <f t="shared" si="201"/>
        <v>50</v>
      </c>
      <c r="CD43" s="46">
        <f t="shared" si="201"/>
        <v>529577.45819999999</v>
      </c>
      <c r="CE43" s="46">
        <f t="shared" si="201"/>
        <v>121</v>
      </c>
      <c r="CF43" s="46">
        <f t="shared" si="201"/>
        <v>1302106.2557999999</v>
      </c>
      <c r="CG43" s="46">
        <f t="shared" si="201"/>
        <v>10</v>
      </c>
      <c r="CH43" s="46">
        <f t="shared" si="201"/>
        <v>98807.960999999996</v>
      </c>
      <c r="CI43" s="46">
        <f t="shared" si="201"/>
        <v>88</v>
      </c>
      <c r="CJ43" s="46">
        <f t="shared" si="201"/>
        <v>808315.54650000005</v>
      </c>
      <c r="CK43" s="46">
        <f t="shared" si="201"/>
        <v>0</v>
      </c>
      <c r="CL43" s="46">
        <f t="shared" si="201"/>
        <v>0</v>
      </c>
      <c r="CM43" s="46">
        <f t="shared" si="201"/>
        <v>36</v>
      </c>
      <c r="CN43" s="46">
        <f t="shared" si="201"/>
        <v>676543.92119999998</v>
      </c>
      <c r="CO43" s="46">
        <f t="shared" si="201"/>
        <v>4</v>
      </c>
      <c r="CP43" s="46">
        <f t="shared" si="201"/>
        <v>64432.754399999998</v>
      </c>
      <c r="CQ43" s="46">
        <f t="shared" si="201"/>
        <v>2</v>
      </c>
      <c r="CR43" s="46">
        <f t="shared" si="201"/>
        <v>26419.959800000001</v>
      </c>
      <c r="CS43" s="46">
        <f t="shared" si="201"/>
        <v>16</v>
      </c>
      <c r="CT43" s="46">
        <f t="shared" si="201"/>
        <v>282591.16385000001</v>
      </c>
      <c r="CU43" s="46"/>
      <c r="CV43" s="46"/>
      <c r="CW43" s="46"/>
      <c r="CX43" s="46"/>
      <c r="CY43" s="46">
        <f t="shared" si="201"/>
        <v>676</v>
      </c>
      <c r="CZ43" s="46">
        <f t="shared" si="201"/>
        <v>7165564.0072499998</v>
      </c>
    </row>
    <row r="44" spans="1:104" ht="30" customHeight="1" x14ac:dyDescent="0.25">
      <c r="A44" s="66"/>
      <c r="B44" s="65">
        <v>21</v>
      </c>
      <c r="C44" s="23" t="s">
        <v>151</v>
      </c>
      <c r="D44" s="21">
        <f>D153</f>
        <v>9860</v>
      </c>
      <c r="E44" s="21">
        <v>9959</v>
      </c>
      <c r="F44" s="18">
        <v>2.75</v>
      </c>
      <c r="G44" s="18"/>
      <c r="H44" s="29">
        <v>1</v>
      </c>
      <c r="I44" s="30"/>
      <c r="J44" s="17">
        <v>1.4</v>
      </c>
      <c r="K44" s="17">
        <v>1.68</v>
      </c>
      <c r="L44" s="17">
        <v>2.23</v>
      </c>
      <c r="M44" s="19">
        <v>2.57</v>
      </c>
      <c r="N44" s="22"/>
      <c r="O44" s="20">
        <f t="shared" ref="O44:O53" si="202">SUM(N44/12*9*$D44*$F44*$H44*$J44*O$9)+SUM(N44/12*3*$E44*$F44*$H44*$J44*O$9)</f>
        <v>0</v>
      </c>
      <c r="P44" s="22"/>
      <c r="Q44" s="20">
        <f t="shared" ref="Q44:Q53" si="203">SUM(P44/12*9*$D44*$F44*$H44*$J44*Q$9)+SUM(P44/12*3*$E44*$F44*$H44*$J44*Q$9)</f>
        <v>0</v>
      </c>
      <c r="R44" s="21"/>
      <c r="S44" s="20">
        <f t="shared" ref="S44:S53" si="204">SUM(R44/12*9*$D44*$F44*$H44*$J44*S$9)+SUM(R44/12*3*$E44*$F44*$H44*$J44*S$9)</f>
        <v>0</v>
      </c>
      <c r="T44" s="22"/>
      <c r="U44" s="20">
        <f t="shared" ref="U44:U53" si="205">SUM(T44/12*9*$D44*$F44*$H44*$J44*U$9)+SUM(T44/12*3*$E44*$F44*$H44*$J44*U$9)</f>
        <v>0</v>
      </c>
      <c r="V44" s="22"/>
      <c r="W44" s="20">
        <f t="shared" ref="W44:W53" si="206">SUM(V44/12*9*$D44*$F44*$H44*$J44*W$9)+SUM(V44/12*3*$E44*$F44*$H44*$J44*W$9)</f>
        <v>0</v>
      </c>
      <c r="X44" s="22"/>
      <c r="Y44" s="20">
        <f t="shared" ref="Y44:Y53" si="207">SUM(X44/12*9*$D44*$F44*$H44*$J44*Y$9)+SUM(X44/12*3*$E44*$F44*$H44*$J44*Y$9)</f>
        <v>0</v>
      </c>
      <c r="Z44" s="22"/>
      <c r="AA44" s="20">
        <f t="shared" ref="AA44:AA53" si="208">SUM(Z44/12*9*$D44*$F44*$H44*$J44*AA$9)+SUM(Z44/12*3*$E44*$F44*$H44*$J44*AA$9)</f>
        <v>0</v>
      </c>
      <c r="AB44" s="22"/>
      <c r="AC44" s="20">
        <f t="shared" ref="AC44:AC53" si="209">SUM(AB44/12*9*$D44*$F44*$H44*$J44*AC$9)+SUM(AB44/12*3*$E44*$F44*$H44*$J44*AC$9)</f>
        <v>0</v>
      </c>
      <c r="AD44" s="21"/>
      <c r="AE44" s="20">
        <f t="shared" ref="AE44:AE53" si="210">SUM(AD44/12*9*$D44*$F44*$H44*$J44*AE$9)+SUM(AD44/12*3*$E44*$F44*$H44*$J44*AE$9)</f>
        <v>0</v>
      </c>
      <c r="AF44" s="22"/>
      <c r="AG44" s="20">
        <f t="shared" ref="AG44:AG53" si="211">SUM(AF44/12*9*$D44*$F44*$H44*$J44*AG$9)+SUM(AF44/12*3*$E44*$F44*$H44*$J44*AG$9)</f>
        <v>0</v>
      </c>
      <c r="AH44" s="22"/>
      <c r="AI44" s="20">
        <f t="shared" ref="AI44:AI53" si="212">SUM(AH44/12*9*$D44*$F44*$H44*$J44*AI$9)+SUM(AH44/12*3*$E44*$F44*$H44*$J44*AI$9)</f>
        <v>0</v>
      </c>
      <c r="AJ44" s="22"/>
      <c r="AK44" s="20">
        <f t="shared" ref="AK44:AK53" si="213">SUM(AJ44/12*9*$D44*$F44*$H44*$J44*AK$9)+SUM(AJ44/12*3*$E44*$F44*$H44*$J44*AK$9)</f>
        <v>0</v>
      </c>
      <c r="AL44" s="22"/>
      <c r="AM44" s="20">
        <f t="shared" ref="AM44:AM53" si="214">SUM(AL44/12*9*$D44*$F44*$H44*$K44*AM$9)+SUM(AL44/12*3*$E44*$F44*$H44*$K44*AM$9)</f>
        <v>0</v>
      </c>
      <c r="AN44" s="22"/>
      <c r="AO44" s="20">
        <f t="shared" ref="AO44:AO53" si="215">SUM(AN44/12*9*$D44*$F44*$H44*$K44*AO$9)+SUM(AN44/12*3*$E44*$F44*$H44*$K44*AO$9)</f>
        <v>0</v>
      </c>
      <c r="AP44" s="22"/>
      <c r="AQ44" s="20">
        <f t="shared" ref="AQ44:AQ53" si="216">SUM(AP44/12*9*$D44*$F44*$H44*$K44*AQ$9)+SUM(AP44/12*3*$E44*$F44*$H44*$K44*AQ$9)</f>
        <v>0</v>
      </c>
      <c r="AR44" s="22"/>
      <c r="AS44" s="20">
        <f t="shared" ref="AS44:AS53" si="217">SUM(AR44/12*9*$D44*$F44*$H44*$K44*AS$9)+SUM(AR44/12*3*$E44*$F44*$H44*$K44*AS$9)</f>
        <v>0</v>
      </c>
      <c r="AT44" s="22"/>
      <c r="AU44" s="20">
        <f t="shared" ref="AU44:AU53" si="218">SUM(AT44/12*9*$D44*$F44*$H44*$K44*AU$9)+SUM(AT44/12*3*$E44*$F44*$H44*$K44*AU$9)</f>
        <v>0</v>
      </c>
      <c r="AV44" s="22"/>
      <c r="AW44" s="20">
        <f t="shared" ref="AW44:AW53" si="219">SUM(AV44/12*9*$D44*$F44*$H44*$K44*AW$9)+SUM(AV44/12*3*$E44*$F44*$H44*$K44*AW$9)</f>
        <v>0</v>
      </c>
      <c r="AX44" s="22"/>
      <c r="AY44" s="20">
        <f t="shared" ref="AY44:AY53" si="220">SUM(AX44/12*9*$D44*$F44*$H44*$K44*AY$9)+SUM(AX44/12*3*$E44*$F44*$H44*$K44*AY$9)</f>
        <v>0</v>
      </c>
      <c r="AZ44" s="22"/>
      <c r="BA44" s="20">
        <f t="shared" ref="BA44:BA53" si="221">SUM(AZ44/12*9*$D44*$F44*$H44*$J44*BA$9)+SUM(AZ44/12*3*$E44*$F44*$H44*$J44*BA$9)</f>
        <v>0</v>
      </c>
      <c r="BB44" s="22"/>
      <c r="BC44" s="20">
        <f t="shared" ref="BC44:BC53" si="222">SUM(BB44/12*9*$D44*$F44*$H44*$J44*BC$9)+SUM(BB44/12*3*$E44*$F44*$H44*$J44*BC$9)</f>
        <v>0</v>
      </c>
      <c r="BD44" s="22"/>
      <c r="BE44" s="20">
        <f t="shared" ref="BE44:BE53" si="223">SUM(BD44/12*9*$D44*$F44*$H44*$J44*BE$9)+SUM(BD44/12*3*$E44*$F44*$H44*$J44*BE$9)</f>
        <v>0</v>
      </c>
      <c r="BF44" s="22"/>
      <c r="BG44" s="20">
        <f t="shared" ref="BG44:BG53" si="224">SUM(BF44/12*9*$D44*$F44*$H44*$J44*BG$9)+SUM(BF44/12*3*$E44*$F44*$H44*$J44*BG$9)</f>
        <v>0</v>
      </c>
      <c r="BH44" s="22"/>
      <c r="BI44" s="20">
        <f t="shared" ref="BI44:BI53" si="225">SUM(BH44/12*9*$D44*$F44*$H44*$J44*BI$9)+SUM(BH44/12*3*$E44*$F44*$H44*$J44*BI$9)</f>
        <v>0</v>
      </c>
      <c r="BJ44" s="22"/>
      <c r="BK44" s="20">
        <f t="shared" ref="BK44:BK53" si="226">SUM(BJ44/12*9*$D44*$F44*$H44*$K44*BK$9)+SUM(BJ44/12*3*$E44*$F44*$H44*$K44*BK$9)</f>
        <v>0</v>
      </c>
      <c r="BL44" s="22"/>
      <c r="BM44" s="20">
        <f t="shared" ref="BM44:BM53" si="227">SUM(BL44/12*9*$D44*$F44*$H44*$K44*BM$9)+SUM(BL44/12*3*$E44*$F44*$H44*$K44*BM$9)</f>
        <v>0</v>
      </c>
      <c r="BN44" s="22"/>
      <c r="BO44" s="20">
        <f t="shared" ref="BO44:BO53" si="228">SUM(BN44/12*9*$D44*$F44*$H44*$J44*BO$9)+SUM(BN44/12*3*$E44*$F44*$H44*$J44*BO$9)</f>
        <v>0</v>
      </c>
      <c r="BP44" s="22"/>
      <c r="BQ44" s="20">
        <f t="shared" ref="BQ44:BQ53" si="229">SUM(BP44/12*9*$D44*$F44*$H44*$K44*BQ$9)+SUM(BP44/12*3*$E44*$F44*$H44*$K44*BQ$9)</f>
        <v>0</v>
      </c>
      <c r="BR44" s="22"/>
      <c r="BS44" s="20">
        <f t="shared" ref="BS44:BS53" si="230">SUM(BR44/12*9*$D44*$F44*$H44*$J44*BS$9)+SUM(BR44/12*3*$E44*$F44*$H44*$J44*BS$9)</f>
        <v>0</v>
      </c>
      <c r="BT44" s="22"/>
      <c r="BU44" s="20">
        <f t="shared" ref="BU44:BU53" si="231">SUM(BT44/12*9*$D44*$F44*$H44*$J44*BU$9)+SUM(BT44/12*3*$E44*$F44*$H44*$J44*BU$9)</f>
        <v>0</v>
      </c>
      <c r="BV44" s="22"/>
      <c r="BW44" s="20">
        <f t="shared" ref="BW44:BW53" si="232">SUM(BV44/12*9*$D44*$F44*$H44*$K44*BW$9)+SUM(BV44/12*3*$E44*$F44*$H44*$K44*BW$9)</f>
        <v>0</v>
      </c>
      <c r="BX44" s="20">
        <v>0</v>
      </c>
      <c r="BY44" s="22"/>
      <c r="BZ44" s="20">
        <f t="shared" ref="BZ44:BZ53" si="233">SUM(BY44/12*9*$D44*$F44*$H44*$K44*BZ$9)+SUM(BY44/12*3*$E44*$F44*$H44*$K44*BZ$9)</f>
        <v>0</v>
      </c>
      <c r="CA44" s="22"/>
      <c r="CB44" s="20">
        <f t="shared" ref="CB44:CB53" si="234">SUM(CA44/12*9*$D44*$F44*$H44*$K44*CB$9)+SUM(CA44/12*3*$E44*$F44*$H44*$K44*CB$9)</f>
        <v>0</v>
      </c>
      <c r="CC44" s="22"/>
      <c r="CD44" s="20">
        <f t="shared" ref="CD44:CD53" si="235">SUM(CC44/12*9*$D44*$F44*$H44*$K44*CD$9)+SUM(CC44/12*3*$E44*$F44*$H44*$K44*CD$9)</f>
        <v>0</v>
      </c>
      <c r="CE44" s="22"/>
      <c r="CF44" s="20">
        <f t="shared" ref="CF44:CF53" si="236">SUM(CE44/12*9*$D44*$F44*$H44*$K44*CF$9)+SUM(CE44/12*3*$E44*$F44*$H44*$K44*CF$9)</f>
        <v>0</v>
      </c>
      <c r="CG44" s="22"/>
      <c r="CH44" s="20">
        <f t="shared" ref="CH44:CH53" si="237">SUM(CG44/12*9*$D44*$F44*$H44*$J44*CH$9)+SUM(CG44/12*3*$E44*$F44*$H44*$J44*CH$9)</f>
        <v>0</v>
      </c>
      <c r="CI44" s="22"/>
      <c r="CJ44" s="20">
        <f t="shared" ref="CJ44:CJ53" si="238">SUM(CI44/12*9*$D44*$F44*$H44*$J44*CJ$9)+SUM(CI44/12*3*$E44*$F44*$H44*$J44*CJ$9)</f>
        <v>0</v>
      </c>
      <c r="CK44" s="22"/>
      <c r="CL44" s="20">
        <f t="shared" ref="CL44:CL53" si="239">SUM(CK44/12*9*$D44*$F44*$H44*$J44*CL$9)+SUM(CK44/12*3*$E44*$F44*$H44*$J44*CL$9)</f>
        <v>0</v>
      </c>
      <c r="CM44" s="22"/>
      <c r="CN44" s="20">
        <f t="shared" ref="CN44:CN53" si="240">SUM(CM44/12*9*$D44*$F44*$H44*$K44*CN$9)+SUM(CM44/12*3*$E44*$F44*$H44*$K44*CN$9)</f>
        <v>0</v>
      </c>
      <c r="CO44" s="22"/>
      <c r="CP44" s="20">
        <f t="shared" ref="CP44:CP53" si="241">SUM(CO44/12*9*$D44*$F44*$H44*$K44*CP$9)+SUM(CO44/12*3*$E44*$F44*$H44*$K44*CP$9)</f>
        <v>0</v>
      </c>
      <c r="CQ44" s="22"/>
      <c r="CR44" s="20">
        <f t="shared" ref="CR44:CR53" si="242">SUM(CQ44/12*9*$D44*$F44*$H44*$M44*CR$9)+SUM(CQ44/12*3*$E44*$F44*$H44*$M44*CR$9)</f>
        <v>0</v>
      </c>
      <c r="CS44" s="22"/>
      <c r="CT44" s="20">
        <f t="shared" ref="CT44:CT53" si="243">SUM(CS44/12*9*$D44*$F44*$H44*$L44*CT$9)+SUM(CS44/12*3*$E44*$F44*$H44*$L44*CT$9)</f>
        <v>0</v>
      </c>
      <c r="CU44" s="20"/>
      <c r="CV44" s="20"/>
      <c r="CW44" s="20"/>
      <c r="CX44" s="20"/>
      <c r="CY44" s="53">
        <f t="shared" ref="CY44:CZ53" si="244">SUM(AD44,R44,T44,AB44,N44,V44,P44,BF44,BT44,CG44,CK44,BH44,CI44,AF44,AZ44,BB44,AH44,BD44,BR44,AJ44,X44,CO44,BJ44,CM44,BL44,BY44,CC44,BV44,CA44,AL44,AN44,AP44,AR44,AT44,AX44,AV44,BP44,CS44,CQ44,CE44,Z44,BN44)</f>
        <v>0</v>
      </c>
      <c r="CZ44" s="53">
        <f t="shared" si="244"/>
        <v>0</v>
      </c>
    </row>
    <row r="45" spans="1:104" ht="45" x14ac:dyDescent="0.25">
      <c r="A45" s="66"/>
      <c r="B45" s="65">
        <v>22</v>
      </c>
      <c r="C45" s="23" t="s">
        <v>152</v>
      </c>
      <c r="D45" s="21">
        <f>D42</f>
        <v>9860</v>
      </c>
      <c r="E45" s="21">
        <v>9959</v>
      </c>
      <c r="F45" s="18">
        <v>1.1000000000000001</v>
      </c>
      <c r="G45" s="18"/>
      <c r="H45" s="29">
        <v>1</v>
      </c>
      <c r="I45" s="30"/>
      <c r="J45" s="17">
        <v>1.4</v>
      </c>
      <c r="K45" s="17">
        <v>1.68</v>
      </c>
      <c r="L45" s="17">
        <v>2.23</v>
      </c>
      <c r="M45" s="19">
        <v>2.57</v>
      </c>
      <c r="N45" s="22"/>
      <c r="O45" s="20">
        <f t="shared" si="202"/>
        <v>0</v>
      </c>
      <c r="P45" s="22"/>
      <c r="Q45" s="20">
        <f t="shared" si="203"/>
        <v>0</v>
      </c>
      <c r="R45" s="21"/>
      <c r="S45" s="20">
        <f t="shared" si="204"/>
        <v>0</v>
      </c>
      <c r="T45" s="22"/>
      <c r="U45" s="20">
        <f t="shared" si="205"/>
        <v>0</v>
      </c>
      <c r="V45" s="22"/>
      <c r="W45" s="20">
        <f t="shared" si="206"/>
        <v>0</v>
      </c>
      <c r="X45" s="22"/>
      <c r="Y45" s="20">
        <f t="shared" si="207"/>
        <v>0</v>
      </c>
      <c r="Z45" s="22"/>
      <c r="AA45" s="20">
        <f t="shared" si="208"/>
        <v>0</v>
      </c>
      <c r="AB45" s="22"/>
      <c r="AC45" s="20">
        <f t="shared" si="209"/>
        <v>0</v>
      </c>
      <c r="AD45" s="21"/>
      <c r="AE45" s="20">
        <f t="shared" si="210"/>
        <v>0</v>
      </c>
      <c r="AF45" s="22"/>
      <c r="AG45" s="20">
        <f t="shared" si="211"/>
        <v>0</v>
      </c>
      <c r="AH45" s="22"/>
      <c r="AI45" s="20">
        <f t="shared" si="212"/>
        <v>0</v>
      </c>
      <c r="AJ45" s="22"/>
      <c r="AK45" s="20">
        <f t="shared" si="213"/>
        <v>0</v>
      </c>
      <c r="AL45" s="22"/>
      <c r="AM45" s="20">
        <f t="shared" si="214"/>
        <v>0</v>
      </c>
      <c r="AN45" s="22"/>
      <c r="AO45" s="20">
        <f t="shared" si="215"/>
        <v>0</v>
      </c>
      <c r="AP45" s="22"/>
      <c r="AQ45" s="20">
        <f t="shared" si="216"/>
        <v>0</v>
      </c>
      <c r="AR45" s="22"/>
      <c r="AS45" s="20">
        <f t="shared" si="217"/>
        <v>0</v>
      </c>
      <c r="AT45" s="22"/>
      <c r="AU45" s="20">
        <f t="shared" si="218"/>
        <v>0</v>
      </c>
      <c r="AV45" s="22"/>
      <c r="AW45" s="20">
        <f t="shared" si="219"/>
        <v>0</v>
      </c>
      <c r="AX45" s="22"/>
      <c r="AY45" s="20">
        <f t="shared" si="220"/>
        <v>0</v>
      </c>
      <c r="AZ45" s="22"/>
      <c r="BA45" s="20">
        <f t="shared" si="221"/>
        <v>0</v>
      </c>
      <c r="BB45" s="22"/>
      <c r="BC45" s="20">
        <f t="shared" si="222"/>
        <v>0</v>
      </c>
      <c r="BD45" s="22"/>
      <c r="BE45" s="20">
        <f t="shared" si="223"/>
        <v>0</v>
      </c>
      <c r="BF45" s="22"/>
      <c r="BG45" s="20">
        <f t="shared" si="224"/>
        <v>0</v>
      </c>
      <c r="BH45" s="22"/>
      <c r="BI45" s="20">
        <f t="shared" si="225"/>
        <v>0</v>
      </c>
      <c r="BJ45" s="22"/>
      <c r="BK45" s="20">
        <f t="shared" si="226"/>
        <v>0</v>
      </c>
      <c r="BL45" s="22"/>
      <c r="BM45" s="20">
        <f t="shared" si="227"/>
        <v>0</v>
      </c>
      <c r="BN45" s="22"/>
      <c r="BO45" s="20">
        <f t="shared" si="228"/>
        <v>0</v>
      </c>
      <c r="BP45" s="22"/>
      <c r="BQ45" s="20">
        <f t="shared" si="229"/>
        <v>0</v>
      </c>
      <c r="BR45" s="22"/>
      <c r="BS45" s="20">
        <f t="shared" si="230"/>
        <v>0</v>
      </c>
      <c r="BT45" s="22"/>
      <c r="BU45" s="20">
        <f t="shared" si="231"/>
        <v>0</v>
      </c>
      <c r="BV45" s="22"/>
      <c r="BW45" s="20">
        <f t="shared" si="232"/>
        <v>0</v>
      </c>
      <c r="BX45" s="20">
        <v>0</v>
      </c>
      <c r="BY45" s="22"/>
      <c r="BZ45" s="20">
        <f t="shared" si="233"/>
        <v>0</v>
      </c>
      <c r="CA45" s="22"/>
      <c r="CB45" s="20">
        <f t="shared" si="234"/>
        <v>0</v>
      </c>
      <c r="CC45" s="22"/>
      <c r="CD45" s="20">
        <f t="shared" si="235"/>
        <v>0</v>
      </c>
      <c r="CE45" s="22"/>
      <c r="CF45" s="20">
        <f t="shared" si="236"/>
        <v>0</v>
      </c>
      <c r="CG45" s="22"/>
      <c r="CH45" s="20">
        <f t="shared" si="237"/>
        <v>0</v>
      </c>
      <c r="CI45" s="22"/>
      <c r="CJ45" s="20">
        <f t="shared" si="238"/>
        <v>0</v>
      </c>
      <c r="CK45" s="22"/>
      <c r="CL45" s="20">
        <f t="shared" si="239"/>
        <v>0</v>
      </c>
      <c r="CM45" s="22"/>
      <c r="CN45" s="20">
        <f t="shared" si="240"/>
        <v>0</v>
      </c>
      <c r="CO45" s="22"/>
      <c r="CP45" s="20">
        <f t="shared" si="241"/>
        <v>0</v>
      </c>
      <c r="CQ45" s="22"/>
      <c r="CR45" s="20">
        <f t="shared" si="242"/>
        <v>0</v>
      </c>
      <c r="CS45" s="22"/>
      <c r="CT45" s="20">
        <f t="shared" si="243"/>
        <v>0</v>
      </c>
      <c r="CU45" s="20"/>
      <c r="CV45" s="20"/>
      <c r="CW45" s="20"/>
      <c r="CX45" s="20"/>
      <c r="CY45" s="53">
        <f t="shared" si="244"/>
        <v>0</v>
      </c>
      <c r="CZ45" s="53">
        <f t="shared" si="244"/>
        <v>0</v>
      </c>
    </row>
    <row r="46" spans="1:104" ht="60" x14ac:dyDescent="0.25">
      <c r="A46" s="66"/>
      <c r="B46" s="65">
        <v>23</v>
      </c>
      <c r="C46" s="23" t="s">
        <v>153</v>
      </c>
      <c r="D46" s="21">
        <f>D45</f>
        <v>9860</v>
      </c>
      <c r="E46" s="21">
        <v>9959</v>
      </c>
      <c r="F46" s="18">
        <v>9</v>
      </c>
      <c r="G46" s="18"/>
      <c r="H46" s="29">
        <v>1</v>
      </c>
      <c r="I46" s="30"/>
      <c r="J46" s="17">
        <v>1.4</v>
      </c>
      <c r="K46" s="17">
        <v>1.68</v>
      </c>
      <c r="L46" s="17">
        <v>2.23</v>
      </c>
      <c r="M46" s="19">
        <v>2.57</v>
      </c>
      <c r="N46" s="22"/>
      <c r="O46" s="20">
        <f t="shared" si="202"/>
        <v>0</v>
      </c>
      <c r="P46" s="22"/>
      <c r="Q46" s="20">
        <f t="shared" si="203"/>
        <v>0</v>
      </c>
      <c r="R46" s="21"/>
      <c r="S46" s="20">
        <f t="shared" si="204"/>
        <v>0</v>
      </c>
      <c r="T46" s="22"/>
      <c r="U46" s="20">
        <f t="shared" si="205"/>
        <v>0</v>
      </c>
      <c r="V46" s="22"/>
      <c r="W46" s="20">
        <f t="shared" si="206"/>
        <v>0</v>
      </c>
      <c r="X46" s="22"/>
      <c r="Y46" s="20">
        <f t="shared" si="207"/>
        <v>0</v>
      </c>
      <c r="Z46" s="22"/>
      <c r="AA46" s="20">
        <f t="shared" si="208"/>
        <v>0</v>
      </c>
      <c r="AB46" s="22"/>
      <c r="AC46" s="20">
        <f t="shared" si="209"/>
        <v>0</v>
      </c>
      <c r="AD46" s="21"/>
      <c r="AE46" s="20">
        <f t="shared" si="210"/>
        <v>0</v>
      </c>
      <c r="AF46" s="22"/>
      <c r="AG46" s="20">
        <f t="shared" si="211"/>
        <v>0</v>
      </c>
      <c r="AH46" s="22"/>
      <c r="AI46" s="20">
        <f t="shared" si="212"/>
        <v>0</v>
      </c>
      <c r="AJ46" s="22"/>
      <c r="AK46" s="20">
        <f t="shared" si="213"/>
        <v>0</v>
      </c>
      <c r="AL46" s="22"/>
      <c r="AM46" s="20">
        <f t="shared" si="214"/>
        <v>0</v>
      </c>
      <c r="AN46" s="22"/>
      <c r="AO46" s="20">
        <f t="shared" si="215"/>
        <v>0</v>
      </c>
      <c r="AP46" s="22"/>
      <c r="AQ46" s="20">
        <f t="shared" si="216"/>
        <v>0</v>
      </c>
      <c r="AR46" s="22"/>
      <c r="AS46" s="20">
        <f t="shared" si="217"/>
        <v>0</v>
      </c>
      <c r="AT46" s="22"/>
      <c r="AU46" s="20">
        <f t="shared" si="218"/>
        <v>0</v>
      </c>
      <c r="AV46" s="22"/>
      <c r="AW46" s="20">
        <f t="shared" si="219"/>
        <v>0</v>
      </c>
      <c r="AX46" s="22"/>
      <c r="AY46" s="20">
        <f t="shared" si="220"/>
        <v>0</v>
      </c>
      <c r="AZ46" s="22"/>
      <c r="BA46" s="20">
        <f t="shared" si="221"/>
        <v>0</v>
      </c>
      <c r="BB46" s="22"/>
      <c r="BC46" s="20">
        <f t="shared" si="222"/>
        <v>0</v>
      </c>
      <c r="BD46" s="22"/>
      <c r="BE46" s="20">
        <f t="shared" si="223"/>
        <v>0</v>
      </c>
      <c r="BF46" s="22"/>
      <c r="BG46" s="20">
        <f t="shared" si="224"/>
        <v>0</v>
      </c>
      <c r="BH46" s="22"/>
      <c r="BI46" s="20">
        <f t="shared" si="225"/>
        <v>0</v>
      </c>
      <c r="BJ46" s="22"/>
      <c r="BK46" s="20">
        <f t="shared" si="226"/>
        <v>0</v>
      </c>
      <c r="BL46" s="22"/>
      <c r="BM46" s="20">
        <f t="shared" si="227"/>
        <v>0</v>
      </c>
      <c r="BN46" s="22"/>
      <c r="BO46" s="20">
        <f t="shared" si="228"/>
        <v>0</v>
      </c>
      <c r="BP46" s="22"/>
      <c r="BQ46" s="20">
        <f t="shared" si="229"/>
        <v>0</v>
      </c>
      <c r="BR46" s="22"/>
      <c r="BS46" s="20">
        <f t="shared" si="230"/>
        <v>0</v>
      </c>
      <c r="BT46" s="22"/>
      <c r="BU46" s="20">
        <f t="shared" si="231"/>
        <v>0</v>
      </c>
      <c r="BV46" s="22"/>
      <c r="BW46" s="20">
        <f t="shared" si="232"/>
        <v>0</v>
      </c>
      <c r="BX46" s="20">
        <v>0</v>
      </c>
      <c r="BY46" s="22"/>
      <c r="BZ46" s="20">
        <f t="shared" si="233"/>
        <v>0</v>
      </c>
      <c r="CA46" s="22"/>
      <c r="CB46" s="20">
        <f t="shared" si="234"/>
        <v>0</v>
      </c>
      <c r="CC46" s="22"/>
      <c r="CD46" s="20">
        <f t="shared" si="235"/>
        <v>0</v>
      </c>
      <c r="CE46" s="22"/>
      <c r="CF46" s="20">
        <f t="shared" si="236"/>
        <v>0</v>
      </c>
      <c r="CG46" s="22"/>
      <c r="CH46" s="20">
        <f t="shared" si="237"/>
        <v>0</v>
      </c>
      <c r="CI46" s="22"/>
      <c r="CJ46" s="20">
        <f t="shared" si="238"/>
        <v>0</v>
      </c>
      <c r="CK46" s="22"/>
      <c r="CL46" s="20">
        <f t="shared" si="239"/>
        <v>0</v>
      </c>
      <c r="CM46" s="22"/>
      <c r="CN46" s="20">
        <f t="shared" si="240"/>
        <v>0</v>
      </c>
      <c r="CO46" s="22"/>
      <c r="CP46" s="20">
        <f t="shared" si="241"/>
        <v>0</v>
      </c>
      <c r="CQ46" s="22"/>
      <c r="CR46" s="20">
        <f t="shared" si="242"/>
        <v>0</v>
      </c>
      <c r="CS46" s="22"/>
      <c r="CT46" s="20">
        <f t="shared" si="243"/>
        <v>0</v>
      </c>
      <c r="CU46" s="20"/>
      <c r="CV46" s="20"/>
      <c r="CW46" s="20"/>
      <c r="CX46" s="20"/>
      <c r="CY46" s="53">
        <f t="shared" si="244"/>
        <v>0</v>
      </c>
      <c r="CZ46" s="53">
        <f t="shared" si="244"/>
        <v>0</v>
      </c>
    </row>
    <row r="47" spans="1:104" ht="60" x14ac:dyDescent="0.25">
      <c r="A47" s="66"/>
      <c r="B47" s="65">
        <v>24</v>
      </c>
      <c r="C47" s="23" t="s">
        <v>154</v>
      </c>
      <c r="D47" s="21">
        <f t="shared" ref="D47:D48" si="245">D46</f>
        <v>9860</v>
      </c>
      <c r="E47" s="21">
        <v>9959</v>
      </c>
      <c r="F47" s="18">
        <v>4.9000000000000004</v>
      </c>
      <c r="G47" s="18"/>
      <c r="H47" s="29">
        <v>1</v>
      </c>
      <c r="I47" s="30"/>
      <c r="J47" s="17">
        <v>1.4</v>
      </c>
      <c r="K47" s="17">
        <v>1.68</v>
      </c>
      <c r="L47" s="17">
        <v>2.23</v>
      </c>
      <c r="M47" s="19">
        <v>2.57</v>
      </c>
      <c r="N47" s="22"/>
      <c r="O47" s="20">
        <f t="shared" si="202"/>
        <v>0</v>
      </c>
      <c r="P47" s="22"/>
      <c r="Q47" s="20">
        <f t="shared" si="203"/>
        <v>0</v>
      </c>
      <c r="R47" s="21"/>
      <c r="S47" s="20">
        <f t="shared" si="204"/>
        <v>0</v>
      </c>
      <c r="T47" s="22"/>
      <c r="U47" s="20">
        <f t="shared" si="205"/>
        <v>0</v>
      </c>
      <c r="V47" s="22"/>
      <c r="W47" s="20">
        <f t="shared" si="206"/>
        <v>0</v>
      </c>
      <c r="X47" s="22"/>
      <c r="Y47" s="20">
        <f t="shared" si="207"/>
        <v>0</v>
      </c>
      <c r="Z47" s="22"/>
      <c r="AA47" s="20">
        <f t="shared" si="208"/>
        <v>0</v>
      </c>
      <c r="AB47" s="22"/>
      <c r="AC47" s="20">
        <f t="shared" si="209"/>
        <v>0</v>
      </c>
      <c r="AD47" s="21"/>
      <c r="AE47" s="20">
        <f t="shared" si="210"/>
        <v>0</v>
      </c>
      <c r="AF47" s="22"/>
      <c r="AG47" s="20">
        <f t="shared" si="211"/>
        <v>0</v>
      </c>
      <c r="AH47" s="22"/>
      <c r="AI47" s="20">
        <f t="shared" si="212"/>
        <v>0</v>
      </c>
      <c r="AJ47" s="22"/>
      <c r="AK47" s="20">
        <f t="shared" si="213"/>
        <v>0</v>
      </c>
      <c r="AL47" s="22"/>
      <c r="AM47" s="20">
        <f t="shared" si="214"/>
        <v>0</v>
      </c>
      <c r="AN47" s="22"/>
      <c r="AO47" s="20">
        <f t="shared" si="215"/>
        <v>0</v>
      </c>
      <c r="AP47" s="22"/>
      <c r="AQ47" s="20">
        <f t="shared" si="216"/>
        <v>0</v>
      </c>
      <c r="AR47" s="22"/>
      <c r="AS47" s="20">
        <f t="shared" si="217"/>
        <v>0</v>
      </c>
      <c r="AT47" s="22"/>
      <c r="AU47" s="20">
        <f t="shared" si="218"/>
        <v>0</v>
      </c>
      <c r="AV47" s="22"/>
      <c r="AW47" s="20">
        <f t="shared" si="219"/>
        <v>0</v>
      </c>
      <c r="AX47" s="22"/>
      <c r="AY47" s="20">
        <f t="shared" si="220"/>
        <v>0</v>
      </c>
      <c r="AZ47" s="22"/>
      <c r="BA47" s="20">
        <f t="shared" si="221"/>
        <v>0</v>
      </c>
      <c r="BB47" s="22"/>
      <c r="BC47" s="20">
        <f t="shared" si="222"/>
        <v>0</v>
      </c>
      <c r="BD47" s="22"/>
      <c r="BE47" s="20">
        <f t="shared" si="223"/>
        <v>0</v>
      </c>
      <c r="BF47" s="22"/>
      <c r="BG47" s="20">
        <f t="shared" si="224"/>
        <v>0</v>
      </c>
      <c r="BH47" s="22"/>
      <c r="BI47" s="20">
        <f t="shared" si="225"/>
        <v>0</v>
      </c>
      <c r="BJ47" s="22"/>
      <c r="BK47" s="20">
        <f t="shared" si="226"/>
        <v>0</v>
      </c>
      <c r="BL47" s="22"/>
      <c r="BM47" s="20">
        <f t="shared" si="227"/>
        <v>0</v>
      </c>
      <c r="BN47" s="22"/>
      <c r="BO47" s="20">
        <f t="shared" si="228"/>
        <v>0</v>
      </c>
      <c r="BP47" s="22"/>
      <c r="BQ47" s="20">
        <f t="shared" si="229"/>
        <v>0</v>
      </c>
      <c r="BR47" s="22"/>
      <c r="BS47" s="20">
        <f t="shared" si="230"/>
        <v>0</v>
      </c>
      <c r="BT47" s="22"/>
      <c r="BU47" s="20">
        <f t="shared" si="231"/>
        <v>0</v>
      </c>
      <c r="BV47" s="22"/>
      <c r="BW47" s="20">
        <f t="shared" si="232"/>
        <v>0</v>
      </c>
      <c r="BX47" s="20">
        <v>0</v>
      </c>
      <c r="BY47" s="22"/>
      <c r="BZ47" s="20">
        <f t="shared" si="233"/>
        <v>0</v>
      </c>
      <c r="CA47" s="22"/>
      <c r="CB47" s="20">
        <f t="shared" si="234"/>
        <v>0</v>
      </c>
      <c r="CC47" s="22"/>
      <c r="CD47" s="20">
        <f t="shared" si="235"/>
        <v>0</v>
      </c>
      <c r="CE47" s="22"/>
      <c r="CF47" s="20">
        <f t="shared" si="236"/>
        <v>0</v>
      </c>
      <c r="CG47" s="22"/>
      <c r="CH47" s="20">
        <f t="shared" si="237"/>
        <v>0</v>
      </c>
      <c r="CI47" s="22"/>
      <c r="CJ47" s="20">
        <f t="shared" si="238"/>
        <v>0</v>
      </c>
      <c r="CK47" s="22"/>
      <c r="CL47" s="20">
        <f t="shared" si="239"/>
        <v>0</v>
      </c>
      <c r="CM47" s="22"/>
      <c r="CN47" s="20">
        <f t="shared" si="240"/>
        <v>0</v>
      </c>
      <c r="CO47" s="22"/>
      <c r="CP47" s="20">
        <f t="shared" si="241"/>
        <v>0</v>
      </c>
      <c r="CQ47" s="22"/>
      <c r="CR47" s="20">
        <f t="shared" si="242"/>
        <v>0</v>
      </c>
      <c r="CS47" s="22"/>
      <c r="CT47" s="20">
        <f t="shared" si="243"/>
        <v>0</v>
      </c>
      <c r="CU47" s="20"/>
      <c r="CV47" s="20"/>
      <c r="CW47" s="20"/>
      <c r="CX47" s="20"/>
      <c r="CY47" s="53">
        <f t="shared" si="244"/>
        <v>0</v>
      </c>
      <c r="CZ47" s="53">
        <f t="shared" si="244"/>
        <v>0</v>
      </c>
    </row>
    <row r="48" spans="1:104" ht="60" x14ac:dyDescent="0.25">
      <c r="A48" s="66"/>
      <c r="B48" s="65">
        <v>25</v>
      </c>
      <c r="C48" s="23" t="s">
        <v>155</v>
      </c>
      <c r="D48" s="21">
        <f t="shared" si="245"/>
        <v>9860</v>
      </c>
      <c r="E48" s="21">
        <v>9959</v>
      </c>
      <c r="F48" s="18">
        <v>22.2</v>
      </c>
      <c r="G48" s="18"/>
      <c r="H48" s="29">
        <v>1</v>
      </c>
      <c r="I48" s="30"/>
      <c r="J48" s="17">
        <v>1.4</v>
      </c>
      <c r="K48" s="17">
        <v>1.68</v>
      </c>
      <c r="L48" s="17">
        <v>2.23</v>
      </c>
      <c r="M48" s="19">
        <v>2.57</v>
      </c>
      <c r="N48" s="22"/>
      <c r="O48" s="20">
        <f t="shared" si="202"/>
        <v>0</v>
      </c>
      <c r="P48" s="22"/>
      <c r="Q48" s="20">
        <f t="shared" si="203"/>
        <v>0</v>
      </c>
      <c r="R48" s="21"/>
      <c r="S48" s="20">
        <f t="shared" si="204"/>
        <v>0</v>
      </c>
      <c r="T48" s="22"/>
      <c r="U48" s="20">
        <f t="shared" si="205"/>
        <v>0</v>
      </c>
      <c r="V48" s="22"/>
      <c r="W48" s="20">
        <f t="shared" si="206"/>
        <v>0</v>
      </c>
      <c r="X48" s="22"/>
      <c r="Y48" s="20">
        <f t="shared" si="207"/>
        <v>0</v>
      </c>
      <c r="Z48" s="22"/>
      <c r="AA48" s="20">
        <f t="shared" si="208"/>
        <v>0</v>
      </c>
      <c r="AB48" s="22"/>
      <c r="AC48" s="20">
        <f t="shared" si="209"/>
        <v>0</v>
      </c>
      <c r="AD48" s="21"/>
      <c r="AE48" s="20">
        <f t="shared" si="210"/>
        <v>0</v>
      </c>
      <c r="AF48" s="22"/>
      <c r="AG48" s="20">
        <f t="shared" si="211"/>
        <v>0</v>
      </c>
      <c r="AH48" s="22"/>
      <c r="AI48" s="20">
        <f t="shared" si="212"/>
        <v>0</v>
      </c>
      <c r="AJ48" s="22"/>
      <c r="AK48" s="20">
        <f t="shared" si="213"/>
        <v>0</v>
      </c>
      <c r="AL48" s="22"/>
      <c r="AM48" s="20">
        <f t="shared" si="214"/>
        <v>0</v>
      </c>
      <c r="AN48" s="22"/>
      <c r="AO48" s="20">
        <f t="shared" si="215"/>
        <v>0</v>
      </c>
      <c r="AP48" s="22"/>
      <c r="AQ48" s="20">
        <f t="shared" si="216"/>
        <v>0</v>
      </c>
      <c r="AR48" s="22"/>
      <c r="AS48" s="20">
        <f t="shared" si="217"/>
        <v>0</v>
      </c>
      <c r="AT48" s="22"/>
      <c r="AU48" s="20">
        <f t="shared" si="218"/>
        <v>0</v>
      </c>
      <c r="AV48" s="22"/>
      <c r="AW48" s="20">
        <f t="shared" si="219"/>
        <v>0</v>
      </c>
      <c r="AX48" s="22"/>
      <c r="AY48" s="20">
        <f t="shared" si="220"/>
        <v>0</v>
      </c>
      <c r="AZ48" s="22"/>
      <c r="BA48" s="20">
        <f t="shared" si="221"/>
        <v>0</v>
      </c>
      <c r="BB48" s="22"/>
      <c r="BC48" s="20">
        <f t="shared" si="222"/>
        <v>0</v>
      </c>
      <c r="BD48" s="22"/>
      <c r="BE48" s="20">
        <f t="shared" si="223"/>
        <v>0</v>
      </c>
      <c r="BF48" s="22"/>
      <c r="BG48" s="20">
        <f t="shared" si="224"/>
        <v>0</v>
      </c>
      <c r="BH48" s="22"/>
      <c r="BI48" s="20">
        <f t="shared" si="225"/>
        <v>0</v>
      </c>
      <c r="BJ48" s="22"/>
      <c r="BK48" s="20">
        <f t="shared" si="226"/>
        <v>0</v>
      </c>
      <c r="BL48" s="22"/>
      <c r="BM48" s="20">
        <f t="shared" si="227"/>
        <v>0</v>
      </c>
      <c r="BN48" s="22"/>
      <c r="BO48" s="20">
        <f t="shared" si="228"/>
        <v>0</v>
      </c>
      <c r="BP48" s="22"/>
      <c r="BQ48" s="20">
        <f t="shared" si="229"/>
        <v>0</v>
      </c>
      <c r="BR48" s="22"/>
      <c r="BS48" s="20">
        <f t="shared" si="230"/>
        <v>0</v>
      </c>
      <c r="BT48" s="22"/>
      <c r="BU48" s="20">
        <f t="shared" si="231"/>
        <v>0</v>
      </c>
      <c r="BV48" s="22"/>
      <c r="BW48" s="20">
        <f t="shared" si="232"/>
        <v>0</v>
      </c>
      <c r="BX48" s="20">
        <v>0</v>
      </c>
      <c r="BY48" s="22"/>
      <c r="BZ48" s="20">
        <f t="shared" si="233"/>
        <v>0</v>
      </c>
      <c r="CA48" s="22"/>
      <c r="CB48" s="20">
        <f t="shared" si="234"/>
        <v>0</v>
      </c>
      <c r="CC48" s="22"/>
      <c r="CD48" s="20">
        <f t="shared" si="235"/>
        <v>0</v>
      </c>
      <c r="CE48" s="22"/>
      <c r="CF48" s="20">
        <f t="shared" si="236"/>
        <v>0</v>
      </c>
      <c r="CG48" s="22"/>
      <c r="CH48" s="20">
        <f t="shared" si="237"/>
        <v>0</v>
      </c>
      <c r="CI48" s="22"/>
      <c r="CJ48" s="20">
        <f t="shared" si="238"/>
        <v>0</v>
      </c>
      <c r="CK48" s="22"/>
      <c r="CL48" s="20">
        <f t="shared" si="239"/>
        <v>0</v>
      </c>
      <c r="CM48" s="22"/>
      <c r="CN48" s="20">
        <f t="shared" si="240"/>
        <v>0</v>
      </c>
      <c r="CO48" s="22"/>
      <c r="CP48" s="20">
        <f t="shared" si="241"/>
        <v>0</v>
      </c>
      <c r="CQ48" s="22"/>
      <c r="CR48" s="20">
        <f t="shared" si="242"/>
        <v>0</v>
      </c>
      <c r="CS48" s="22"/>
      <c r="CT48" s="20">
        <f t="shared" si="243"/>
        <v>0</v>
      </c>
      <c r="CU48" s="20"/>
      <c r="CV48" s="20"/>
      <c r="CW48" s="20"/>
      <c r="CX48" s="20"/>
      <c r="CY48" s="53">
        <f t="shared" si="244"/>
        <v>0</v>
      </c>
      <c r="CZ48" s="53">
        <f t="shared" si="244"/>
        <v>0</v>
      </c>
    </row>
    <row r="49" spans="1:104" x14ac:dyDescent="0.25">
      <c r="A49" s="66"/>
      <c r="B49" s="65">
        <v>26</v>
      </c>
      <c r="C49" s="23" t="s">
        <v>156</v>
      </c>
      <c r="D49" s="21">
        <f t="shared" ref="D49" si="246">D45</f>
        <v>9860</v>
      </c>
      <c r="E49" s="21">
        <v>9959</v>
      </c>
      <c r="F49" s="18">
        <v>0.97</v>
      </c>
      <c r="G49" s="18"/>
      <c r="H49" s="29">
        <v>1</v>
      </c>
      <c r="I49" s="30"/>
      <c r="J49" s="17">
        <v>1.4</v>
      </c>
      <c r="K49" s="17">
        <v>1.68</v>
      </c>
      <c r="L49" s="17">
        <v>2.23</v>
      </c>
      <c r="M49" s="19">
        <v>2.57</v>
      </c>
      <c r="N49" s="22"/>
      <c r="O49" s="20">
        <f t="shared" si="202"/>
        <v>0</v>
      </c>
      <c r="P49" s="22">
        <v>5</v>
      </c>
      <c r="Q49" s="20">
        <f t="shared" si="203"/>
        <v>67117.452499999999</v>
      </c>
      <c r="R49" s="21"/>
      <c r="S49" s="20">
        <f t="shared" si="204"/>
        <v>0</v>
      </c>
      <c r="T49" s="22"/>
      <c r="U49" s="20">
        <f t="shared" si="205"/>
        <v>0</v>
      </c>
      <c r="V49" s="22"/>
      <c r="W49" s="20">
        <f t="shared" si="206"/>
        <v>0</v>
      </c>
      <c r="X49" s="22">
        <v>6</v>
      </c>
      <c r="Y49" s="20">
        <f t="shared" si="207"/>
        <v>80540.942999999999</v>
      </c>
      <c r="Z49" s="22"/>
      <c r="AA49" s="20">
        <f t="shared" si="208"/>
        <v>0</v>
      </c>
      <c r="AB49" s="22"/>
      <c r="AC49" s="20">
        <f t="shared" si="209"/>
        <v>0</v>
      </c>
      <c r="AD49" s="21"/>
      <c r="AE49" s="20">
        <f t="shared" si="210"/>
        <v>0</v>
      </c>
      <c r="AF49" s="22"/>
      <c r="AG49" s="20">
        <f t="shared" si="211"/>
        <v>0</v>
      </c>
      <c r="AH49" s="22"/>
      <c r="AI49" s="20">
        <f t="shared" si="212"/>
        <v>0</v>
      </c>
      <c r="AJ49" s="22"/>
      <c r="AK49" s="20">
        <f t="shared" si="213"/>
        <v>0</v>
      </c>
      <c r="AL49" s="22"/>
      <c r="AM49" s="20">
        <f t="shared" si="214"/>
        <v>0</v>
      </c>
      <c r="AN49" s="22"/>
      <c r="AO49" s="20">
        <f t="shared" si="215"/>
        <v>0</v>
      </c>
      <c r="AP49" s="22"/>
      <c r="AQ49" s="20">
        <f t="shared" si="216"/>
        <v>0</v>
      </c>
      <c r="AR49" s="22"/>
      <c r="AS49" s="20">
        <f t="shared" si="217"/>
        <v>0</v>
      </c>
      <c r="AT49" s="22"/>
      <c r="AU49" s="20">
        <f t="shared" si="218"/>
        <v>0</v>
      </c>
      <c r="AV49" s="22"/>
      <c r="AW49" s="20">
        <f t="shared" si="219"/>
        <v>0</v>
      </c>
      <c r="AX49" s="22"/>
      <c r="AY49" s="20">
        <f t="shared" si="220"/>
        <v>0</v>
      </c>
      <c r="AZ49" s="22"/>
      <c r="BA49" s="20">
        <f t="shared" si="221"/>
        <v>0</v>
      </c>
      <c r="BB49" s="22"/>
      <c r="BC49" s="20">
        <f t="shared" si="222"/>
        <v>0</v>
      </c>
      <c r="BD49" s="22"/>
      <c r="BE49" s="20">
        <f t="shared" si="223"/>
        <v>0</v>
      </c>
      <c r="BF49" s="22">
        <v>3</v>
      </c>
      <c r="BG49" s="20">
        <f t="shared" si="224"/>
        <v>40270.4715</v>
      </c>
      <c r="BH49" s="22"/>
      <c r="BI49" s="20">
        <f t="shared" si="225"/>
        <v>0</v>
      </c>
      <c r="BJ49" s="22"/>
      <c r="BK49" s="20">
        <f t="shared" si="226"/>
        <v>0</v>
      </c>
      <c r="BL49" s="22">
        <v>4</v>
      </c>
      <c r="BM49" s="20">
        <f t="shared" si="227"/>
        <v>64432.754399999998</v>
      </c>
      <c r="BN49" s="22"/>
      <c r="BO49" s="20">
        <f t="shared" si="228"/>
        <v>0</v>
      </c>
      <c r="BP49" s="22"/>
      <c r="BQ49" s="20">
        <f t="shared" si="229"/>
        <v>0</v>
      </c>
      <c r="BR49" s="22"/>
      <c r="BS49" s="20">
        <f t="shared" si="230"/>
        <v>0</v>
      </c>
      <c r="BT49" s="22"/>
      <c r="BU49" s="20">
        <f t="shared" si="231"/>
        <v>0</v>
      </c>
      <c r="BV49" s="22"/>
      <c r="BW49" s="20">
        <f t="shared" si="232"/>
        <v>0</v>
      </c>
      <c r="BX49" s="20">
        <v>0</v>
      </c>
      <c r="BY49" s="22">
        <v>1</v>
      </c>
      <c r="BZ49" s="20">
        <f t="shared" si="233"/>
        <v>16108.188599999999</v>
      </c>
      <c r="CA49" s="22"/>
      <c r="CB49" s="20">
        <f t="shared" si="234"/>
        <v>0</v>
      </c>
      <c r="CC49" s="31">
        <v>5</v>
      </c>
      <c r="CD49" s="20">
        <f t="shared" si="235"/>
        <v>80540.942999999999</v>
      </c>
      <c r="CE49" s="22">
        <v>9</v>
      </c>
      <c r="CF49" s="20">
        <f t="shared" si="236"/>
        <v>144973.6974</v>
      </c>
      <c r="CG49" s="22">
        <v>2</v>
      </c>
      <c r="CH49" s="20">
        <f t="shared" si="237"/>
        <v>26846.980999999996</v>
      </c>
      <c r="CI49" s="22">
        <v>5</v>
      </c>
      <c r="CJ49" s="20">
        <f t="shared" si="238"/>
        <v>67117.452499999999</v>
      </c>
      <c r="CK49" s="22"/>
      <c r="CL49" s="20">
        <f t="shared" si="239"/>
        <v>0</v>
      </c>
      <c r="CM49" s="22"/>
      <c r="CN49" s="20">
        <f t="shared" si="240"/>
        <v>0</v>
      </c>
      <c r="CO49" s="22"/>
      <c r="CP49" s="20">
        <f t="shared" si="241"/>
        <v>0</v>
      </c>
      <c r="CQ49" s="22"/>
      <c r="CR49" s="20">
        <f t="shared" si="242"/>
        <v>0</v>
      </c>
      <c r="CS49" s="31">
        <v>10</v>
      </c>
      <c r="CT49" s="20">
        <f t="shared" si="243"/>
        <v>213817.02724999998</v>
      </c>
      <c r="CU49" s="20"/>
      <c r="CV49" s="20"/>
      <c r="CW49" s="20"/>
      <c r="CX49" s="20"/>
      <c r="CY49" s="53">
        <f t="shared" si="244"/>
        <v>50</v>
      </c>
      <c r="CZ49" s="53">
        <f t="shared" si="244"/>
        <v>801765.91114999983</v>
      </c>
    </row>
    <row r="50" spans="1:104" ht="30" x14ac:dyDescent="0.25">
      <c r="A50" s="66"/>
      <c r="B50" s="65">
        <v>27</v>
      </c>
      <c r="C50" s="23" t="s">
        <v>157</v>
      </c>
      <c r="D50" s="21">
        <f>D49</f>
        <v>9860</v>
      </c>
      <c r="E50" s="21">
        <v>9959</v>
      </c>
      <c r="F50" s="18">
        <v>1.1599999999999999</v>
      </c>
      <c r="G50" s="18"/>
      <c r="H50" s="29">
        <v>1</v>
      </c>
      <c r="I50" s="30"/>
      <c r="J50" s="17">
        <v>1.4</v>
      </c>
      <c r="K50" s="17">
        <v>1.68</v>
      </c>
      <c r="L50" s="17">
        <v>2.23</v>
      </c>
      <c r="M50" s="19">
        <v>2.57</v>
      </c>
      <c r="N50" s="22">
        <v>0</v>
      </c>
      <c r="O50" s="20">
        <f t="shared" si="202"/>
        <v>0</v>
      </c>
      <c r="P50" s="22">
        <v>0</v>
      </c>
      <c r="Q50" s="20">
        <f t="shared" si="203"/>
        <v>0</v>
      </c>
      <c r="R50" s="21"/>
      <c r="S50" s="20">
        <f t="shared" si="204"/>
        <v>0</v>
      </c>
      <c r="T50" s="22">
        <v>0</v>
      </c>
      <c r="U50" s="20">
        <f t="shared" si="205"/>
        <v>0</v>
      </c>
      <c r="V50" s="22">
        <v>0</v>
      </c>
      <c r="W50" s="20">
        <f t="shared" si="206"/>
        <v>0</v>
      </c>
      <c r="X50" s="22">
        <v>0</v>
      </c>
      <c r="Y50" s="20">
        <f t="shared" si="207"/>
        <v>0</v>
      </c>
      <c r="Z50" s="31"/>
      <c r="AA50" s="20">
        <f t="shared" si="208"/>
        <v>0</v>
      </c>
      <c r="AB50" s="22">
        <v>0</v>
      </c>
      <c r="AC50" s="20">
        <f t="shared" si="209"/>
        <v>0</v>
      </c>
      <c r="AD50" s="21"/>
      <c r="AE50" s="20">
        <f t="shared" si="210"/>
        <v>0</v>
      </c>
      <c r="AF50" s="22">
        <v>0</v>
      </c>
      <c r="AG50" s="20">
        <f t="shared" si="211"/>
        <v>0</v>
      </c>
      <c r="AH50" s="22">
        <v>0</v>
      </c>
      <c r="AI50" s="20">
        <f t="shared" si="212"/>
        <v>0</v>
      </c>
      <c r="AJ50" s="22"/>
      <c r="AK50" s="20">
        <f t="shared" si="213"/>
        <v>0</v>
      </c>
      <c r="AL50" s="22">
        <v>0</v>
      </c>
      <c r="AM50" s="20">
        <f t="shared" si="214"/>
        <v>0</v>
      </c>
      <c r="AN50" s="22">
        <v>0</v>
      </c>
      <c r="AO50" s="20">
        <f t="shared" si="215"/>
        <v>0</v>
      </c>
      <c r="AP50" s="22">
        <v>0</v>
      </c>
      <c r="AQ50" s="20">
        <f t="shared" si="216"/>
        <v>0</v>
      </c>
      <c r="AR50" s="22">
        <v>0</v>
      </c>
      <c r="AS50" s="20">
        <f t="shared" si="217"/>
        <v>0</v>
      </c>
      <c r="AT50" s="22">
        <v>0</v>
      </c>
      <c r="AU50" s="20">
        <f t="shared" si="218"/>
        <v>0</v>
      </c>
      <c r="AV50" s="31">
        <v>3</v>
      </c>
      <c r="AW50" s="20">
        <f t="shared" si="219"/>
        <v>57790.202399999995</v>
      </c>
      <c r="AX50" s="22">
        <v>0</v>
      </c>
      <c r="AY50" s="20">
        <f t="shared" si="220"/>
        <v>0</v>
      </c>
      <c r="AZ50" s="22"/>
      <c r="BA50" s="20">
        <f t="shared" si="221"/>
        <v>0</v>
      </c>
      <c r="BB50" s="22"/>
      <c r="BC50" s="20">
        <f t="shared" si="222"/>
        <v>0</v>
      </c>
      <c r="BD50" s="22"/>
      <c r="BE50" s="20">
        <f t="shared" si="223"/>
        <v>0</v>
      </c>
      <c r="BF50" s="22">
        <v>0</v>
      </c>
      <c r="BG50" s="20">
        <f t="shared" si="224"/>
        <v>0</v>
      </c>
      <c r="BH50" s="22">
        <v>0</v>
      </c>
      <c r="BI50" s="20">
        <f t="shared" si="225"/>
        <v>0</v>
      </c>
      <c r="BJ50" s="22"/>
      <c r="BK50" s="20">
        <f t="shared" si="226"/>
        <v>0</v>
      </c>
      <c r="BL50" s="22">
        <v>3</v>
      </c>
      <c r="BM50" s="20">
        <f t="shared" si="227"/>
        <v>57790.202399999995</v>
      </c>
      <c r="BN50" s="22"/>
      <c r="BO50" s="20">
        <f t="shared" si="228"/>
        <v>0</v>
      </c>
      <c r="BP50" s="22"/>
      <c r="BQ50" s="20">
        <f t="shared" si="229"/>
        <v>0</v>
      </c>
      <c r="BR50" s="22">
        <v>0</v>
      </c>
      <c r="BS50" s="20">
        <f t="shared" si="230"/>
        <v>0</v>
      </c>
      <c r="BT50" s="22">
        <v>0</v>
      </c>
      <c r="BU50" s="20">
        <f t="shared" si="231"/>
        <v>0</v>
      </c>
      <c r="BV50" s="22">
        <v>0</v>
      </c>
      <c r="BW50" s="20">
        <f t="shared" si="232"/>
        <v>0</v>
      </c>
      <c r="BX50" s="20">
        <v>0</v>
      </c>
      <c r="BY50" s="22">
        <v>0</v>
      </c>
      <c r="BZ50" s="20">
        <f t="shared" si="233"/>
        <v>0</v>
      </c>
      <c r="CA50" s="22"/>
      <c r="CB50" s="20">
        <f t="shared" si="234"/>
        <v>0</v>
      </c>
      <c r="CC50" s="22"/>
      <c r="CD50" s="20">
        <f t="shared" si="235"/>
        <v>0</v>
      </c>
      <c r="CE50" s="22">
        <v>0</v>
      </c>
      <c r="CF50" s="20">
        <f t="shared" si="236"/>
        <v>0</v>
      </c>
      <c r="CG50" s="22"/>
      <c r="CH50" s="20">
        <f t="shared" si="237"/>
        <v>0</v>
      </c>
      <c r="CI50" s="22"/>
      <c r="CJ50" s="20">
        <f t="shared" si="238"/>
        <v>0</v>
      </c>
      <c r="CK50" s="22">
        <v>0</v>
      </c>
      <c r="CL50" s="20">
        <f t="shared" si="239"/>
        <v>0</v>
      </c>
      <c r="CM50" s="22">
        <v>34</v>
      </c>
      <c r="CN50" s="20">
        <f t="shared" si="240"/>
        <v>654955.62719999999</v>
      </c>
      <c r="CO50" s="22">
        <v>0</v>
      </c>
      <c r="CP50" s="20">
        <f t="shared" si="241"/>
        <v>0</v>
      </c>
      <c r="CQ50" s="22">
        <v>0</v>
      </c>
      <c r="CR50" s="20">
        <f t="shared" si="242"/>
        <v>0</v>
      </c>
      <c r="CS50" s="22">
        <v>0</v>
      </c>
      <c r="CT50" s="20">
        <f t="shared" si="243"/>
        <v>0</v>
      </c>
      <c r="CU50" s="20"/>
      <c r="CV50" s="20"/>
      <c r="CW50" s="20"/>
      <c r="CX50" s="20"/>
      <c r="CY50" s="53">
        <f t="shared" si="244"/>
        <v>40</v>
      </c>
      <c r="CZ50" s="53">
        <f t="shared" si="244"/>
        <v>770536.03199999989</v>
      </c>
    </row>
    <row r="51" spans="1:104" ht="30" x14ac:dyDescent="0.25">
      <c r="A51" s="66"/>
      <c r="B51" s="65">
        <v>28</v>
      </c>
      <c r="C51" s="23" t="s">
        <v>158</v>
      </c>
      <c r="D51" s="21">
        <f t="shared" ref="D51:D52" si="247">D50</f>
        <v>9860</v>
      </c>
      <c r="E51" s="21">
        <v>9959</v>
      </c>
      <c r="F51" s="18">
        <v>0.97</v>
      </c>
      <c r="G51" s="18"/>
      <c r="H51" s="29">
        <v>1</v>
      </c>
      <c r="I51" s="30"/>
      <c r="J51" s="17">
        <v>1.4</v>
      </c>
      <c r="K51" s="17">
        <v>1.68</v>
      </c>
      <c r="L51" s="17">
        <v>2.23</v>
      </c>
      <c r="M51" s="19">
        <v>2.57</v>
      </c>
      <c r="N51" s="22"/>
      <c r="O51" s="20">
        <f t="shared" si="202"/>
        <v>0</v>
      </c>
      <c r="P51" s="22"/>
      <c r="Q51" s="20">
        <f t="shared" si="203"/>
        <v>0</v>
      </c>
      <c r="R51" s="21"/>
      <c r="S51" s="20">
        <f t="shared" si="204"/>
        <v>0</v>
      </c>
      <c r="T51" s="22"/>
      <c r="U51" s="20">
        <f t="shared" si="205"/>
        <v>0</v>
      </c>
      <c r="V51" s="22"/>
      <c r="W51" s="20">
        <f t="shared" si="206"/>
        <v>0</v>
      </c>
      <c r="X51" s="22"/>
      <c r="Y51" s="20">
        <f t="shared" si="207"/>
        <v>0</v>
      </c>
      <c r="Z51" s="31">
        <v>2</v>
      </c>
      <c r="AA51" s="20">
        <f t="shared" si="208"/>
        <v>26846.980999999996</v>
      </c>
      <c r="AB51" s="22"/>
      <c r="AC51" s="20">
        <f t="shared" si="209"/>
        <v>0</v>
      </c>
      <c r="AD51" s="21"/>
      <c r="AE51" s="20">
        <f t="shared" si="210"/>
        <v>0</v>
      </c>
      <c r="AF51" s="22"/>
      <c r="AG51" s="20">
        <f t="shared" si="211"/>
        <v>0</v>
      </c>
      <c r="AH51" s="22"/>
      <c r="AI51" s="20">
        <f t="shared" si="212"/>
        <v>0</v>
      </c>
      <c r="AJ51" s="22"/>
      <c r="AK51" s="20">
        <f t="shared" si="213"/>
        <v>0</v>
      </c>
      <c r="AL51" s="22"/>
      <c r="AM51" s="20">
        <f t="shared" si="214"/>
        <v>0</v>
      </c>
      <c r="AN51" s="22"/>
      <c r="AO51" s="20">
        <f t="shared" si="215"/>
        <v>0</v>
      </c>
      <c r="AP51" s="22"/>
      <c r="AQ51" s="20">
        <f t="shared" si="216"/>
        <v>0</v>
      </c>
      <c r="AR51" s="22"/>
      <c r="AS51" s="20">
        <f t="shared" si="217"/>
        <v>0</v>
      </c>
      <c r="AT51" s="22"/>
      <c r="AU51" s="20">
        <f t="shared" si="218"/>
        <v>0</v>
      </c>
      <c r="AV51" s="22"/>
      <c r="AW51" s="20">
        <f t="shared" si="219"/>
        <v>0</v>
      </c>
      <c r="AX51" s="22"/>
      <c r="AY51" s="20">
        <f t="shared" si="220"/>
        <v>0</v>
      </c>
      <c r="AZ51" s="22"/>
      <c r="BA51" s="20">
        <f t="shared" si="221"/>
        <v>0</v>
      </c>
      <c r="BB51" s="22"/>
      <c r="BC51" s="20">
        <f t="shared" si="222"/>
        <v>0</v>
      </c>
      <c r="BD51" s="22"/>
      <c r="BE51" s="20">
        <f t="shared" si="223"/>
        <v>0</v>
      </c>
      <c r="BF51" s="22"/>
      <c r="BG51" s="20">
        <f t="shared" si="224"/>
        <v>0</v>
      </c>
      <c r="BH51" s="22"/>
      <c r="BI51" s="20">
        <f t="shared" si="225"/>
        <v>0</v>
      </c>
      <c r="BJ51" s="22"/>
      <c r="BK51" s="20">
        <f t="shared" si="226"/>
        <v>0</v>
      </c>
      <c r="BL51" s="22"/>
      <c r="BM51" s="20">
        <f t="shared" si="227"/>
        <v>0</v>
      </c>
      <c r="BN51" s="22"/>
      <c r="BO51" s="20">
        <f t="shared" si="228"/>
        <v>0</v>
      </c>
      <c r="BP51" s="22"/>
      <c r="BQ51" s="20">
        <f t="shared" si="229"/>
        <v>0</v>
      </c>
      <c r="BR51" s="22"/>
      <c r="BS51" s="20">
        <f t="shared" si="230"/>
        <v>0</v>
      </c>
      <c r="BT51" s="22"/>
      <c r="BU51" s="20">
        <f t="shared" si="231"/>
        <v>0</v>
      </c>
      <c r="BV51" s="22"/>
      <c r="BW51" s="20">
        <f t="shared" si="232"/>
        <v>0</v>
      </c>
      <c r="BX51" s="20">
        <v>0</v>
      </c>
      <c r="BY51" s="22"/>
      <c r="BZ51" s="20">
        <f t="shared" si="233"/>
        <v>0</v>
      </c>
      <c r="CA51" s="22"/>
      <c r="CB51" s="20">
        <f t="shared" si="234"/>
        <v>0</v>
      </c>
      <c r="CC51" s="22"/>
      <c r="CD51" s="20">
        <f t="shared" si="235"/>
        <v>0</v>
      </c>
      <c r="CE51" s="22"/>
      <c r="CF51" s="20">
        <f t="shared" si="236"/>
        <v>0</v>
      </c>
      <c r="CG51" s="22"/>
      <c r="CH51" s="20">
        <f t="shared" si="237"/>
        <v>0</v>
      </c>
      <c r="CI51" s="22"/>
      <c r="CJ51" s="20">
        <f t="shared" si="238"/>
        <v>0</v>
      </c>
      <c r="CK51" s="22"/>
      <c r="CL51" s="20">
        <f t="shared" si="239"/>
        <v>0</v>
      </c>
      <c r="CM51" s="22"/>
      <c r="CN51" s="20">
        <f t="shared" si="240"/>
        <v>0</v>
      </c>
      <c r="CO51" s="22">
        <v>4</v>
      </c>
      <c r="CP51" s="20">
        <f t="shared" si="241"/>
        <v>64432.754399999998</v>
      </c>
      <c r="CQ51" s="22"/>
      <c r="CR51" s="20">
        <f t="shared" si="242"/>
        <v>0</v>
      </c>
      <c r="CS51" s="22"/>
      <c r="CT51" s="20">
        <f t="shared" si="243"/>
        <v>0</v>
      </c>
      <c r="CU51" s="20"/>
      <c r="CV51" s="20"/>
      <c r="CW51" s="20"/>
      <c r="CX51" s="20"/>
      <c r="CY51" s="53">
        <f t="shared" si="244"/>
        <v>6</v>
      </c>
      <c r="CZ51" s="53">
        <f t="shared" si="244"/>
        <v>91279.73539999999</v>
      </c>
    </row>
    <row r="52" spans="1:104" ht="30" x14ac:dyDescent="0.25">
      <c r="A52" s="66"/>
      <c r="B52" s="65">
        <v>29</v>
      </c>
      <c r="C52" s="16" t="s">
        <v>159</v>
      </c>
      <c r="D52" s="21">
        <f t="shared" si="247"/>
        <v>9860</v>
      </c>
      <c r="E52" s="21">
        <v>9959</v>
      </c>
      <c r="F52" s="18">
        <v>0.52</v>
      </c>
      <c r="G52" s="18"/>
      <c r="H52" s="29">
        <v>1</v>
      </c>
      <c r="I52" s="30"/>
      <c r="J52" s="17">
        <v>1.4</v>
      </c>
      <c r="K52" s="17">
        <v>1.68</v>
      </c>
      <c r="L52" s="17">
        <v>2.23</v>
      </c>
      <c r="M52" s="19">
        <v>2.57</v>
      </c>
      <c r="N52" s="22">
        <v>0</v>
      </c>
      <c r="O52" s="20">
        <f t="shared" si="202"/>
        <v>0</v>
      </c>
      <c r="P52" s="22">
        <v>14</v>
      </c>
      <c r="Q52" s="20">
        <f t="shared" si="203"/>
        <v>100745.372</v>
      </c>
      <c r="R52" s="21"/>
      <c r="S52" s="20">
        <f t="shared" si="204"/>
        <v>0</v>
      </c>
      <c r="T52" s="22">
        <v>0</v>
      </c>
      <c r="U52" s="20">
        <f t="shared" si="205"/>
        <v>0</v>
      </c>
      <c r="V52" s="22">
        <v>0</v>
      </c>
      <c r="W52" s="20">
        <f t="shared" si="206"/>
        <v>0</v>
      </c>
      <c r="X52" s="22">
        <v>10</v>
      </c>
      <c r="Y52" s="20">
        <f t="shared" si="207"/>
        <v>71960.98</v>
      </c>
      <c r="Z52" s="22"/>
      <c r="AA52" s="20">
        <f t="shared" si="208"/>
        <v>0</v>
      </c>
      <c r="AB52" s="22">
        <v>0</v>
      </c>
      <c r="AC52" s="20">
        <f t="shared" si="209"/>
        <v>0</v>
      </c>
      <c r="AD52" s="21"/>
      <c r="AE52" s="20">
        <f t="shared" si="210"/>
        <v>0</v>
      </c>
      <c r="AF52" s="22">
        <v>60</v>
      </c>
      <c r="AG52" s="20">
        <f t="shared" si="211"/>
        <v>431765.87999999995</v>
      </c>
      <c r="AH52" s="22">
        <v>0</v>
      </c>
      <c r="AI52" s="20">
        <f t="shared" si="212"/>
        <v>0</v>
      </c>
      <c r="AJ52" s="22"/>
      <c r="AK52" s="20">
        <f t="shared" si="213"/>
        <v>0</v>
      </c>
      <c r="AL52" s="22">
        <v>0</v>
      </c>
      <c r="AM52" s="20">
        <f t="shared" si="214"/>
        <v>0</v>
      </c>
      <c r="AN52" s="22">
        <v>0</v>
      </c>
      <c r="AO52" s="20">
        <f t="shared" si="215"/>
        <v>0</v>
      </c>
      <c r="AP52" s="31">
        <v>35</v>
      </c>
      <c r="AQ52" s="20">
        <f t="shared" si="216"/>
        <v>302236.11599999998</v>
      </c>
      <c r="AR52" s="22">
        <v>0</v>
      </c>
      <c r="AS52" s="20">
        <f t="shared" si="217"/>
        <v>0</v>
      </c>
      <c r="AT52" s="22">
        <v>0</v>
      </c>
      <c r="AU52" s="20">
        <f t="shared" si="218"/>
        <v>0</v>
      </c>
      <c r="AV52" s="31">
        <v>10</v>
      </c>
      <c r="AW52" s="20">
        <f t="shared" si="219"/>
        <v>86353.176000000007</v>
      </c>
      <c r="AX52" s="22"/>
      <c r="AY52" s="20">
        <f t="shared" si="220"/>
        <v>0</v>
      </c>
      <c r="AZ52" s="22">
        <v>0</v>
      </c>
      <c r="BA52" s="20">
        <f t="shared" si="221"/>
        <v>0</v>
      </c>
      <c r="BB52" s="22"/>
      <c r="BC52" s="20">
        <f t="shared" si="222"/>
        <v>0</v>
      </c>
      <c r="BD52" s="22"/>
      <c r="BE52" s="20">
        <f t="shared" si="223"/>
        <v>0</v>
      </c>
      <c r="BF52" s="22">
        <v>0</v>
      </c>
      <c r="BG52" s="20">
        <f t="shared" si="224"/>
        <v>0</v>
      </c>
      <c r="BH52" s="22">
        <v>0</v>
      </c>
      <c r="BI52" s="20">
        <f t="shared" si="225"/>
        <v>0</v>
      </c>
      <c r="BJ52" s="22"/>
      <c r="BK52" s="20">
        <f t="shared" si="226"/>
        <v>0</v>
      </c>
      <c r="BL52" s="22">
        <v>1</v>
      </c>
      <c r="BM52" s="20">
        <f t="shared" si="227"/>
        <v>8635.3176000000003</v>
      </c>
      <c r="BN52" s="22"/>
      <c r="BO52" s="20">
        <f t="shared" si="228"/>
        <v>0</v>
      </c>
      <c r="BP52" s="22">
        <v>1</v>
      </c>
      <c r="BQ52" s="20">
        <f t="shared" si="229"/>
        <v>8635.3176000000003</v>
      </c>
      <c r="BR52" s="22"/>
      <c r="BS52" s="20">
        <f t="shared" si="230"/>
        <v>0</v>
      </c>
      <c r="BT52" s="22"/>
      <c r="BU52" s="20">
        <f t="shared" si="231"/>
        <v>0</v>
      </c>
      <c r="BV52" s="22"/>
      <c r="BW52" s="20">
        <f t="shared" si="232"/>
        <v>0</v>
      </c>
      <c r="BX52" s="20">
        <v>0</v>
      </c>
      <c r="BY52" s="22">
        <v>0</v>
      </c>
      <c r="BZ52" s="20">
        <f t="shared" si="233"/>
        <v>0</v>
      </c>
      <c r="CA52" s="22"/>
      <c r="CB52" s="20">
        <f t="shared" si="234"/>
        <v>0</v>
      </c>
      <c r="CC52" s="22">
        <v>17</v>
      </c>
      <c r="CD52" s="20">
        <f t="shared" si="235"/>
        <v>146800.39919999999</v>
      </c>
      <c r="CE52" s="22">
        <v>24</v>
      </c>
      <c r="CF52" s="20">
        <f t="shared" si="236"/>
        <v>207247.62239999999</v>
      </c>
      <c r="CG52" s="22"/>
      <c r="CH52" s="20">
        <f t="shared" si="237"/>
        <v>0</v>
      </c>
      <c r="CI52" s="22">
        <v>3</v>
      </c>
      <c r="CJ52" s="20">
        <f t="shared" si="238"/>
        <v>21588.294000000002</v>
      </c>
      <c r="CK52" s="22"/>
      <c r="CL52" s="20">
        <f t="shared" si="239"/>
        <v>0</v>
      </c>
      <c r="CM52" s="22"/>
      <c r="CN52" s="20">
        <f t="shared" si="240"/>
        <v>0</v>
      </c>
      <c r="CO52" s="22"/>
      <c r="CP52" s="20">
        <f t="shared" si="241"/>
        <v>0</v>
      </c>
      <c r="CQ52" s="31">
        <v>2</v>
      </c>
      <c r="CR52" s="20">
        <f t="shared" si="242"/>
        <v>26419.959800000001</v>
      </c>
      <c r="CS52" s="31">
        <v>6</v>
      </c>
      <c r="CT52" s="20">
        <f t="shared" si="243"/>
        <v>68774.136599999998</v>
      </c>
      <c r="CU52" s="20"/>
      <c r="CV52" s="20"/>
      <c r="CW52" s="20"/>
      <c r="CX52" s="20"/>
      <c r="CY52" s="53">
        <f t="shared" si="244"/>
        <v>183</v>
      </c>
      <c r="CZ52" s="53">
        <f t="shared" si="244"/>
        <v>1481162.5711999999</v>
      </c>
    </row>
    <row r="53" spans="1:104" ht="30" x14ac:dyDescent="0.25">
      <c r="A53" s="66"/>
      <c r="B53" s="65">
        <v>30</v>
      </c>
      <c r="C53" s="16" t="s">
        <v>160</v>
      </c>
      <c r="D53" s="21">
        <f>D52</f>
        <v>9860</v>
      </c>
      <c r="E53" s="21">
        <v>9959</v>
      </c>
      <c r="F53" s="18">
        <v>0.65</v>
      </c>
      <c r="G53" s="18"/>
      <c r="H53" s="29">
        <v>1</v>
      </c>
      <c r="I53" s="30"/>
      <c r="J53" s="17">
        <v>1.4</v>
      </c>
      <c r="K53" s="17">
        <v>1.68</v>
      </c>
      <c r="L53" s="17">
        <v>2.23</v>
      </c>
      <c r="M53" s="19">
        <v>2.57</v>
      </c>
      <c r="N53" s="27"/>
      <c r="O53" s="20">
        <f t="shared" si="202"/>
        <v>0</v>
      </c>
      <c r="P53" s="27">
        <v>4</v>
      </c>
      <c r="Q53" s="20">
        <f t="shared" si="203"/>
        <v>35980.49</v>
      </c>
      <c r="R53" s="21"/>
      <c r="S53" s="20">
        <f t="shared" si="204"/>
        <v>0</v>
      </c>
      <c r="T53" s="27"/>
      <c r="U53" s="20">
        <f t="shared" si="205"/>
        <v>0</v>
      </c>
      <c r="V53" s="27"/>
      <c r="W53" s="20">
        <f t="shared" si="206"/>
        <v>0</v>
      </c>
      <c r="X53" s="27"/>
      <c r="Y53" s="20">
        <f t="shared" si="207"/>
        <v>0</v>
      </c>
      <c r="Z53" s="22"/>
      <c r="AA53" s="20">
        <f t="shared" si="208"/>
        <v>0</v>
      </c>
      <c r="AB53" s="27"/>
      <c r="AC53" s="20">
        <f t="shared" si="209"/>
        <v>0</v>
      </c>
      <c r="AD53" s="21"/>
      <c r="AE53" s="20">
        <f t="shared" si="210"/>
        <v>0</v>
      </c>
      <c r="AF53" s="27">
        <v>55</v>
      </c>
      <c r="AG53" s="20">
        <f t="shared" si="211"/>
        <v>494731.73749999999</v>
      </c>
      <c r="AH53" s="27"/>
      <c r="AI53" s="20">
        <f t="shared" si="212"/>
        <v>0</v>
      </c>
      <c r="AJ53" s="27"/>
      <c r="AK53" s="20">
        <f t="shared" si="213"/>
        <v>0</v>
      </c>
      <c r="AL53" s="27"/>
      <c r="AM53" s="20">
        <f t="shared" si="214"/>
        <v>0</v>
      </c>
      <c r="AN53" s="27"/>
      <c r="AO53" s="20">
        <f t="shared" si="215"/>
        <v>0</v>
      </c>
      <c r="AP53" s="32">
        <v>115</v>
      </c>
      <c r="AQ53" s="20">
        <f t="shared" si="216"/>
        <v>1241326.905</v>
      </c>
      <c r="AR53" s="27"/>
      <c r="AS53" s="20">
        <f t="shared" si="217"/>
        <v>0</v>
      </c>
      <c r="AT53" s="27"/>
      <c r="AU53" s="20">
        <f t="shared" si="218"/>
        <v>0</v>
      </c>
      <c r="AV53" s="27"/>
      <c r="AW53" s="20">
        <f t="shared" si="219"/>
        <v>0</v>
      </c>
      <c r="AX53" s="32"/>
      <c r="AY53" s="20">
        <f t="shared" si="220"/>
        <v>0</v>
      </c>
      <c r="AZ53" s="27"/>
      <c r="BA53" s="20">
        <f t="shared" si="221"/>
        <v>0</v>
      </c>
      <c r="BB53" s="27"/>
      <c r="BC53" s="20">
        <f t="shared" si="222"/>
        <v>0</v>
      </c>
      <c r="BD53" s="27"/>
      <c r="BE53" s="20">
        <f t="shared" si="223"/>
        <v>0</v>
      </c>
      <c r="BF53" s="27"/>
      <c r="BG53" s="20">
        <f t="shared" si="224"/>
        <v>0</v>
      </c>
      <c r="BH53" s="27"/>
      <c r="BI53" s="20">
        <f t="shared" si="225"/>
        <v>0</v>
      </c>
      <c r="BJ53" s="27"/>
      <c r="BK53" s="20">
        <f t="shared" si="226"/>
        <v>0</v>
      </c>
      <c r="BL53" s="27">
        <v>15</v>
      </c>
      <c r="BM53" s="20">
        <f t="shared" si="227"/>
        <v>161912.20499999999</v>
      </c>
      <c r="BN53" s="27"/>
      <c r="BO53" s="20">
        <f t="shared" si="228"/>
        <v>0</v>
      </c>
      <c r="BP53" s="27"/>
      <c r="BQ53" s="20">
        <f t="shared" si="229"/>
        <v>0</v>
      </c>
      <c r="BR53" s="27"/>
      <c r="BS53" s="20">
        <f t="shared" si="230"/>
        <v>0</v>
      </c>
      <c r="BT53" s="27"/>
      <c r="BU53" s="20">
        <f t="shared" si="231"/>
        <v>0</v>
      </c>
      <c r="BV53" s="32"/>
      <c r="BW53" s="20">
        <f t="shared" si="232"/>
        <v>0</v>
      </c>
      <c r="BX53" s="24">
        <v>3.4285714285714284</v>
      </c>
      <c r="BY53" s="27">
        <v>2</v>
      </c>
      <c r="BZ53" s="20">
        <f t="shared" si="233"/>
        <v>21588.294000000002</v>
      </c>
      <c r="CA53" s="27"/>
      <c r="CB53" s="20">
        <f t="shared" si="234"/>
        <v>0</v>
      </c>
      <c r="CC53" s="32">
        <v>28</v>
      </c>
      <c r="CD53" s="20">
        <f t="shared" si="235"/>
        <v>302236.11599999998</v>
      </c>
      <c r="CE53" s="27">
        <v>88</v>
      </c>
      <c r="CF53" s="20">
        <f t="shared" si="236"/>
        <v>949884.93599999999</v>
      </c>
      <c r="CG53" s="27">
        <v>8</v>
      </c>
      <c r="CH53" s="20">
        <f t="shared" si="237"/>
        <v>71960.98</v>
      </c>
      <c r="CI53" s="27">
        <v>80</v>
      </c>
      <c r="CJ53" s="20">
        <f t="shared" si="238"/>
        <v>719609.8</v>
      </c>
      <c r="CK53" s="27"/>
      <c r="CL53" s="20">
        <f t="shared" si="239"/>
        <v>0</v>
      </c>
      <c r="CM53" s="27">
        <v>2</v>
      </c>
      <c r="CN53" s="20">
        <f t="shared" si="240"/>
        <v>21588.294000000002</v>
      </c>
      <c r="CO53" s="27"/>
      <c r="CP53" s="20">
        <f t="shared" si="241"/>
        <v>0</v>
      </c>
      <c r="CQ53" s="27"/>
      <c r="CR53" s="20">
        <f t="shared" si="242"/>
        <v>0</v>
      </c>
      <c r="CS53" s="27"/>
      <c r="CT53" s="20">
        <f t="shared" si="243"/>
        <v>0</v>
      </c>
      <c r="CU53" s="20"/>
      <c r="CV53" s="20"/>
      <c r="CW53" s="20"/>
      <c r="CX53" s="20"/>
      <c r="CY53" s="53">
        <f t="shared" si="244"/>
        <v>397</v>
      </c>
      <c r="CZ53" s="53">
        <f t="shared" si="244"/>
        <v>4020819.7575000003</v>
      </c>
    </row>
    <row r="54" spans="1:104" x14ac:dyDescent="0.25">
      <c r="A54" s="75">
        <v>13</v>
      </c>
      <c r="B54" s="84"/>
      <c r="C54" s="71" t="s">
        <v>161</v>
      </c>
      <c r="D54" s="79"/>
      <c r="E54" s="79">
        <v>9959</v>
      </c>
      <c r="F54" s="80">
        <v>0.8</v>
      </c>
      <c r="G54" s="80"/>
      <c r="H54" s="85">
        <v>1</v>
      </c>
      <c r="I54" s="86"/>
      <c r="J54" s="17">
        <v>1.4</v>
      </c>
      <c r="K54" s="17">
        <v>1.68</v>
      </c>
      <c r="L54" s="17">
        <v>2.23</v>
      </c>
      <c r="M54" s="19">
        <v>2.57</v>
      </c>
      <c r="N54" s="46">
        <f>SUM(N55:N56)</f>
        <v>0</v>
      </c>
      <c r="O54" s="46">
        <f>SUM(O55:O56)</f>
        <v>0</v>
      </c>
      <c r="P54" s="46">
        <f t="shared" ref="P54:CA54" si="248">SUM(P55:P56)</f>
        <v>124</v>
      </c>
      <c r="Q54" s="46">
        <f t="shared" si="248"/>
        <v>1372794.08</v>
      </c>
      <c r="R54" s="46">
        <f t="shared" si="248"/>
        <v>0</v>
      </c>
      <c r="S54" s="46">
        <f t="shared" si="248"/>
        <v>0</v>
      </c>
      <c r="T54" s="46">
        <f t="shared" si="248"/>
        <v>0</v>
      </c>
      <c r="U54" s="46">
        <f t="shared" si="248"/>
        <v>0</v>
      </c>
      <c r="V54" s="46">
        <f t="shared" si="248"/>
        <v>0</v>
      </c>
      <c r="W54" s="46">
        <f t="shared" si="248"/>
        <v>0</v>
      </c>
      <c r="X54" s="87">
        <f t="shared" si="248"/>
        <v>5</v>
      </c>
      <c r="Y54" s="87">
        <f t="shared" si="248"/>
        <v>55354.6</v>
      </c>
      <c r="Z54" s="87">
        <f t="shared" si="248"/>
        <v>0</v>
      </c>
      <c r="AA54" s="87">
        <f t="shared" si="248"/>
        <v>0</v>
      </c>
      <c r="AB54" s="46">
        <f t="shared" si="248"/>
        <v>0</v>
      </c>
      <c r="AC54" s="46">
        <f t="shared" si="248"/>
        <v>0</v>
      </c>
      <c r="AD54" s="46">
        <f t="shared" si="248"/>
        <v>0</v>
      </c>
      <c r="AE54" s="46">
        <f t="shared" si="248"/>
        <v>0</v>
      </c>
      <c r="AF54" s="46">
        <f t="shared" si="248"/>
        <v>0</v>
      </c>
      <c r="AG54" s="46">
        <f t="shared" si="248"/>
        <v>0</v>
      </c>
      <c r="AH54" s="46">
        <f t="shared" si="248"/>
        <v>0</v>
      </c>
      <c r="AI54" s="46">
        <f t="shared" si="248"/>
        <v>0</v>
      </c>
      <c r="AJ54" s="46">
        <f t="shared" si="248"/>
        <v>0</v>
      </c>
      <c r="AK54" s="46">
        <f t="shared" si="248"/>
        <v>0</v>
      </c>
      <c r="AL54" s="46">
        <f t="shared" si="248"/>
        <v>63</v>
      </c>
      <c r="AM54" s="46">
        <f t="shared" si="248"/>
        <v>836961.55199999991</v>
      </c>
      <c r="AN54" s="46">
        <f t="shared" si="248"/>
        <v>115</v>
      </c>
      <c r="AO54" s="46">
        <f t="shared" si="248"/>
        <v>1527786.96</v>
      </c>
      <c r="AP54" s="46">
        <f t="shared" si="248"/>
        <v>0</v>
      </c>
      <c r="AQ54" s="46">
        <f t="shared" si="248"/>
        <v>0</v>
      </c>
      <c r="AR54" s="46">
        <f t="shared" si="248"/>
        <v>9</v>
      </c>
      <c r="AS54" s="46">
        <f t="shared" si="248"/>
        <v>119565.936</v>
      </c>
      <c r="AT54" s="46">
        <f t="shared" si="248"/>
        <v>0</v>
      </c>
      <c r="AU54" s="46">
        <f t="shared" si="248"/>
        <v>0</v>
      </c>
      <c r="AV54" s="46">
        <f t="shared" si="248"/>
        <v>260</v>
      </c>
      <c r="AW54" s="46">
        <f t="shared" si="248"/>
        <v>3454127.04</v>
      </c>
      <c r="AX54" s="46">
        <f t="shared" si="248"/>
        <v>0</v>
      </c>
      <c r="AY54" s="46">
        <f t="shared" si="248"/>
        <v>0</v>
      </c>
      <c r="AZ54" s="46">
        <f t="shared" si="248"/>
        <v>15</v>
      </c>
      <c r="BA54" s="46">
        <f t="shared" si="248"/>
        <v>166063.79999999999</v>
      </c>
      <c r="BB54" s="46">
        <f t="shared" si="248"/>
        <v>60</v>
      </c>
      <c r="BC54" s="46">
        <f t="shared" si="248"/>
        <v>664255.19999999995</v>
      </c>
      <c r="BD54" s="46">
        <f t="shared" si="248"/>
        <v>0</v>
      </c>
      <c r="BE54" s="46">
        <f t="shared" si="248"/>
        <v>0</v>
      </c>
      <c r="BF54" s="46">
        <f t="shared" si="248"/>
        <v>287</v>
      </c>
      <c r="BG54" s="46">
        <f t="shared" si="248"/>
        <v>3177354.0399999996</v>
      </c>
      <c r="BH54" s="46">
        <f t="shared" si="248"/>
        <v>20</v>
      </c>
      <c r="BI54" s="46">
        <f t="shared" si="248"/>
        <v>221418.4</v>
      </c>
      <c r="BJ54" s="46">
        <f t="shared" si="248"/>
        <v>20</v>
      </c>
      <c r="BK54" s="46">
        <f t="shared" si="248"/>
        <v>265702.08</v>
      </c>
      <c r="BL54" s="46">
        <f t="shared" si="248"/>
        <v>238</v>
      </c>
      <c r="BM54" s="46">
        <f t="shared" si="248"/>
        <v>3161854.7519999999</v>
      </c>
      <c r="BN54" s="46">
        <f t="shared" si="248"/>
        <v>40</v>
      </c>
      <c r="BO54" s="46">
        <f t="shared" si="248"/>
        <v>442836.8</v>
      </c>
      <c r="BP54" s="46">
        <f t="shared" si="248"/>
        <v>77</v>
      </c>
      <c r="BQ54" s="46">
        <f t="shared" si="248"/>
        <v>1022953.008</v>
      </c>
      <c r="BR54" s="46">
        <f t="shared" si="248"/>
        <v>0</v>
      </c>
      <c r="BS54" s="46">
        <f t="shared" si="248"/>
        <v>0</v>
      </c>
      <c r="BT54" s="46">
        <f t="shared" si="248"/>
        <v>0</v>
      </c>
      <c r="BU54" s="46">
        <f t="shared" si="248"/>
        <v>0</v>
      </c>
      <c r="BV54" s="46">
        <f t="shared" si="248"/>
        <v>137</v>
      </c>
      <c r="BW54" s="46">
        <f t="shared" si="248"/>
        <v>1820059.2480000001</v>
      </c>
      <c r="BX54" s="46">
        <v>108</v>
      </c>
      <c r="BY54" s="46">
        <f t="shared" si="248"/>
        <v>90</v>
      </c>
      <c r="BZ54" s="46">
        <f t="shared" si="248"/>
        <v>1195659.3599999999</v>
      </c>
      <c r="CA54" s="46">
        <f t="shared" si="248"/>
        <v>87</v>
      </c>
      <c r="CB54" s="46">
        <f t="shared" ref="CB54:CT54" si="249">SUM(CB55:CB56)</f>
        <v>1155804.048</v>
      </c>
      <c r="CC54" s="46">
        <f t="shared" si="249"/>
        <v>221</v>
      </c>
      <c r="CD54" s="46">
        <f t="shared" si="249"/>
        <v>2936007.9840000002</v>
      </c>
      <c r="CE54" s="46">
        <f t="shared" si="249"/>
        <v>187</v>
      </c>
      <c r="CF54" s="46">
        <f t="shared" si="249"/>
        <v>2484314.4479999999</v>
      </c>
      <c r="CG54" s="46">
        <f t="shared" si="249"/>
        <v>230</v>
      </c>
      <c r="CH54" s="46">
        <f t="shared" si="249"/>
        <v>2546311.5999999996</v>
      </c>
      <c r="CI54" s="46">
        <f t="shared" si="249"/>
        <v>330</v>
      </c>
      <c r="CJ54" s="46">
        <f t="shared" si="249"/>
        <v>3653403.6</v>
      </c>
      <c r="CK54" s="46">
        <f t="shared" si="249"/>
        <v>133</v>
      </c>
      <c r="CL54" s="46">
        <f t="shared" si="249"/>
        <v>1472432.3599999999</v>
      </c>
      <c r="CM54" s="46">
        <f t="shared" si="249"/>
        <v>132</v>
      </c>
      <c r="CN54" s="46">
        <f t="shared" si="249"/>
        <v>1753633.7279999999</v>
      </c>
      <c r="CO54" s="46">
        <f t="shared" si="249"/>
        <v>7</v>
      </c>
      <c r="CP54" s="46">
        <f t="shared" si="249"/>
        <v>92995.728000000003</v>
      </c>
      <c r="CQ54" s="46">
        <f t="shared" si="249"/>
        <v>10</v>
      </c>
      <c r="CR54" s="46">
        <f t="shared" si="249"/>
        <v>203230.45999999996</v>
      </c>
      <c r="CS54" s="46">
        <f t="shared" si="249"/>
        <v>100</v>
      </c>
      <c r="CT54" s="46">
        <f t="shared" si="249"/>
        <v>1763439.4</v>
      </c>
      <c r="CU54" s="46"/>
      <c r="CV54" s="46"/>
      <c r="CW54" s="46"/>
      <c r="CX54" s="46"/>
      <c r="CY54" s="46">
        <f t="shared" ref="CY54:CZ54" si="250">SUM(CY55:CY56)</f>
        <v>2997</v>
      </c>
      <c r="CZ54" s="46">
        <f t="shared" si="250"/>
        <v>37566320.211999997</v>
      </c>
    </row>
    <row r="55" spans="1:104" ht="30" x14ac:dyDescent="0.25">
      <c r="A55" s="66"/>
      <c r="B55" s="65">
        <v>31</v>
      </c>
      <c r="C55" s="16" t="s">
        <v>162</v>
      </c>
      <c r="D55" s="21">
        <f>D53</f>
        <v>9860</v>
      </c>
      <c r="E55" s="21">
        <v>9959</v>
      </c>
      <c r="F55" s="18">
        <v>0.8</v>
      </c>
      <c r="G55" s="18"/>
      <c r="H55" s="29">
        <v>1</v>
      </c>
      <c r="I55" s="30"/>
      <c r="J55" s="17">
        <v>1.4</v>
      </c>
      <c r="K55" s="17">
        <v>1.68</v>
      </c>
      <c r="L55" s="17">
        <v>2.23</v>
      </c>
      <c r="M55" s="19">
        <v>2.57</v>
      </c>
      <c r="N55" s="22"/>
      <c r="O55" s="20">
        <f t="shared" ref="O55:O56" si="251">SUM(N55/12*9*$D55*$F55*$H55*$J55*O$9)+SUM(N55/12*3*$E55*$F55*$H55*$J55*O$9)</f>
        <v>0</v>
      </c>
      <c r="P55" s="22">
        <v>124</v>
      </c>
      <c r="Q55" s="20">
        <f t="shared" ref="Q55:Q56" si="252">SUM(P55/12*9*$D55*$F55*$H55*$J55*Q$9)+SUM(P55/12*3*$E55*$F55*$H55*$J55*Q$9)</f>
        <v>1372794.08</v>
      </c>
      <c r="R55" s="21"/>
      <c r="S55" s="20">
        <f t="shared" ref="S55:S56" si="253">SUM(R55/12*9*$D55*$F55*$H55*$J55*S$9)+SUM(R55/12*3*$E55*$F55*$H55*$J55*S$9)</f>
        <v>0</v>
      </c>
      <c r="T55" s="22"/>
      <c r="U55" s="20">
        <f t="shared" ref="U55:U56" si="254">SUM(T55/12*9*$D55*$F55*$H55*$J55*U$9)+SUM(T55/12*3*$E55*$F55*$H55*$J55*U$9)</f>
        <v>0</v>
      </c>
      <c r="V55" s="22"/>
      <c r="W55" s="20">
        <f t="shared" ref="W55:W56" si="255">SUM(V55/12*9*$D55*$F55*$H55*$J55*W$9)+SUM(V55/12*3*$E55*$F55*$H55*$J55*W$9)</f>
        <v>0</v>
      </c>
      <c r="X55" s="22">
        <v>5</v>
      </c>
      <c r="Y55" s="20">
        <f t="shared" ref="Y55:Y56" si="256">SUM(X55/12*9*$D55*$F55*$H55*$J55*Y$9)+SUM(X55/12*3*$E55*$F55*$H55*$J55*Y$9)</f>
        <v>55354.6</v>
      </c>
      <c r="Z55" s="22"/>
      <c r="AA55" s="20">
        <f t="shared" ref="AA55:AA56" si="257">SUM(Z55/12*9*$D55*$F55*$H55*$J55*AA$9)+SUM(Z55/12*3*$E55*$F55*$H55*$J55*AA$9)</f>
        <v>0</v>
      </c>
      <c r="AB55" s="22"/>
      <c r="AC55" s="20">
        <f t="shared" ref="AC55:AC56" si="258">SUM(AB55/12*9*$D55*$F55*$H55*$J55*AC$9)+SUM(AB55/12*3*$E55*$F55*$H55*$J55*AC$9)</f>
        <v>0</v>
      </c>
      <c r="AD55" s="21"/>
      <c r="AE55" s="20">
        <f t="shared" ref="AE55:AE56" si="259">SUM(AD55/12*9*$D55*$F55*$H55*$J55*AE$9)+SUM(AD55/12*3*$E55*$F55*$H55*$J55*AE$9)</f>
        <v>0</v>
      </c>
      <c r="AF55" s="22"/>
      <c r="AG55" s="20">
        <f t="shared" ref="AG55:AG56" si="260">SUM(AF55/12*9*$D55*$F55*$H55*$J55*AG$9)+SUM(AF55/12*3*$E55*$F55*$H55*$J55*AG$9)</f>
        <v>0</v>
      </c>
      <c r="AH55" s="22"/>
      <c r="AI55" s="20">
        <f t="shared" ref="AI55:AI56" si="261">SUM(AH55/12*9*$D55*$F55*$H55*$J55*AI$9)+SUM(AH55/12*3*$E55*$F55*$H55*$J55*AI$9)</f>
        <v>0</v>
      </c>
      <c r="AJ55" s="22"/>
      <c r="AK55" s="20">
        <f t="shared" ref="AK55:AK56" si="262">SUM(AJ55/12*9*$D55*$F55*$H55*$J55*AK$9)+SUM(AJ55/12*3*$E55*$F55*$H55*$J55*AK$9)</f>
        <v>0</v>
      </c>
      <c r="AL55" s="31">
        <v>63</v>
      </c>
      <c r="AM55" s="20">
        <f t="shared" ref="AM55:AM56" si="263">SUM(AL55/12*9*$D55*$F55*$H55*$K55*AM$9)+SUM(AL55/12*3*$E55*$F55*$H55*$K55*AM$9)</f>
        <v>836961.55199999991</v>
      </c>
      <c r="AN55" s="31">
        <v>115</v>
      </c>
      <c r="AO55" s="20">
        <f t="shared" ref="AO55:AO56" si="264">SUM(AN55/12*9*$D55*$F55*$H55*$K55*AO$9)+SUM(AN55/12*3*$E55*$F55*$H55*$K55*AO$9)</f>
        <v>1527786.96</v>
      </c>
      <c r="AP55" s="22"/>
      <c r="AQ55" s="20">
        <f t="shared" ref="AQ55:AQ56" si="265">SUM(AP55/12*9*$D55*$F55*$H55*$K55*AQ$9)+SUM(AP55/12*3*$E55*$F55*$H55*$K55*AQ$9)</f>
        <v>0</v>
      </c>
      <c r="AR55" s="31">
        <v>9</v>
      </c>
      <c r="AS55" s="20">
        <f t="shared" ref="AS55:AS56" si="266">SUM(AR55/12*9*$D55*$F55*$H55*$K55*AS$9)+SUM(AR55/12*3*$E55*$F55*$H55*$K55*AS$9)</f>
        <v>119565.936</v>
      </c>
      <c r="AT55" s="22"/>
      <c r="AU55" s="20">
        <f t="shared" ref="AU55:AU56" si="267">SUM(AT55/12*9*$D55*$F55*$H55*$K55*AU$9)+SUM(AT55/12*3*$E55*$F55*$H55*$K55*AU$9)</f>
        <v>0</v>
      </c>
      <c r="AV55" s="31">
        <v>260</v>
      </c>
      <c r="AW55" s="20">
        <f t="shared" ref="AW55:AW56" si="268">SUM(AV55/12*9*$D55*$F55*$H55*$K55*AW$9)+SUM(AV55/12*3*$E55*$F55*$H55*$K55*AW$9)</f>
        <v>3454127.04</v>
      </c>
      <c r="AX55" s="22"/>
      <c r="AY55" s="20">
        <f t="shared" ref="AY55:AY56" si="269">SUM(AX55/12*9*$D55*$F55*$H55*$K55*AY$9)+SUM(AX55/12*3*$E55*$F55*$H55*$K55*AY$9)</f>
        <v>0</v>
      </c>
      <c r="AZ55" s="22">
        <v>15</v>
      </c>
      <c r="BA55" s="20">
        <f t="shared" ref="BA55:BA56" si="270">SUM(AZ55/12*9*$D55*$F55*$H55*$J55*BA$9)+SUM(AZ55/12*3*$E55*$F55*$H55*$J55*BA$9)</f>
        <v>166063.79999999999</v>
      </c>
      <c r="BB55" s="22">
        <v>60</v>
      </c>
      <c r="BC55" s="20">
        <f t="shared" ref="BC55:BC56" si="271">SUM(BB55/12*9*$D55*$F55*$H55*$J55*BC$9)+SUM(BB55/12*3*$E55*$F55*$H55*$J55*BC$9)</f>
        <v>664255.19999999995</v>
      </c>
      <c r="BD55" s="22"/>
      <c r="BE55" s="20">
        <f t="shared" ref="BE55:BE56" si="272">SUM(BD55/12*9*$D55*$F55*$H55*$J55*BE$9)+SUM(BD55/12*3*$E55*$F55*$H55*$J55*BE$9)</f>
        <v>0</v>
      </c>
      <c r="BF55" s="22">
        <v>287</v>
      </c>
      <c r="BG55" s="20">
        <f t="shared" ref="BG55:BG56" si="273">SUM(BF55/12*9*$D55*$F55*$H55*$J55*BG$9)+SUM(BF55/12*3*$E55*$F55*$H55*$J55*BG$9)</f>
        <v>3177354.0399999996</v>
      </c>
      <c r="BH55" s="22">
        <v>20</v>
      </c>
      <c r="BI55" s="20">
        <f t="shared" ref="BI55:BI56" si="274">SUM(BH55/12*9*$D55*$F55*$H55*$J55*BI$9)+SUM(BH55/12*3*$E55*$F55*$H55*$J55*BI$9)</f>
        <v>221418.4</v>
      </c>
      <c r="BJ55" s="22">
        <v>20</v>
      </c>
      <c r="BK55" s="20">
        <f t="shared" ref="BK55:BK56" si="275">SUM(BJ55/12*9*$D55*$F55*$H55*$K55*BK$9)+SUM(BJ55/12*3*$E55*$F55*$H55*$K55*BK$9)</f>
        <v>265702.08</v>
      </c>
      <c r="BL55" s="22">
        <v>238</v>
      </c>
      <c r="BM55" s="20">
        <f t="shared" ref="BM55:BM56" si="276">SUM(BL55/12*9*$D55*$F55*$H55*$K55*BM$9)+SUM(BL55/12*3*$E55*$F55*$H55*$K55*BM$9)</f>
        <v>3161854.7519999999</v>
      </c>
      <c r="BN55" s="22">
        <v>40</v>
      </c>
      <c r="BO55" s="20">
        <f t="shared" ref="BO55:BO56" si="277">SUM(BN55/12*9*$D55*$F55*$H55*$J55*BO$9)+SUM(BN55/12*3*$E55*$F55*$H55*$J55*BO$9)</f>
        <v>442836.8</v>
      </c>
      <c r="BP55" s="31">
        <v>77</v>
      </c>
      <c r="BQ55" s="20">
        <f t="shared" ref="BQ55:BQ56" si="278">SUM(BP55/12*9*$D55*$F55*$H55*$K55*BQ$9)+SUM(BP55/12*3*$E55*$F55*$H55*$K55*BQ$9)</f>
        <v>1022953.008</v>
      </c>
      <c r="BR55" s="22"/>
      <c r="BS55" s="20">
        <f t="shared" ref="BS55:BS56" si="279">SUM(BR55/12*9*$D55*$F55*$H55*$J55*BS$9)+SUM(BR55/12*3*$E55*$F55*$H55*$J55*BS$9)</f>
        <v>0</v>
      </c>
      <c r="BT55" s="22"/>
      <c r="BU55" s="20">
        <f t="shared" ref="BU55:BU56" si="280">SUM(BT55/12*9*$D55*$F55*$H55*$J55*BU$9)+SUM(BT55/12*3*$E55*$F55*$H55*$J55*BU$9)</f>
        <v>0</v>
      </c>
      <c r="BV55" s="31">
        <v>137</v>
      </c>
      <c r="BW55" s="20">
        <f t="shared" ref="BW55:BW56" si="281">SUM(BV55/12*9*$D55*$F55*$H55*$K55*BW$9)+SUM(BV55/12*3*$E55*$F55*$H55*$K55*BW$9)</f>
        <v>1820059.2480000001</v>
      </c>
      <c r="BX55" s="20">
        <v>108</v>
      </c>
      <c r="BY55" s="31">
        <v>90</v>
      </c>
      <c r="BZ55" s="20">
        <f t="shared" ref="BZ55:BZ56" si="282">SUM(BY55/12*9*$D55*$F55*$H55*$K55*BZ$9)+SUM(BY55/12*3*$E55*$F55*$H55*$K55*BZ$9)</f>
        <v>1195659.3599999999</v>
      </c>
      <c r="CA55" s="31">
        <v>87</v>
      </c>
      <c r="CB55" s="20">
        <f t="shared" ref="CB55:CB56" si="283">SUM(CA55/12*9*$D55*$F55*$H55*$K55*CB$9)+SUM(CA55/12*3*$E55*$F55*$H55*$K55*CB$9)</f>
        <v>1155804.048</v>
      </c>
      <c r="CC55" s="31">
        <v>221</v>
      </c>
      <c r="CD55" s="20">
        <f t="shared" ref="CD55:CD56" si="284">SUM(CC55/12*9*$D55*$F55*$H55*$K55*CD$9)+SUM(CC55/12*3*$E55*$F55*$H55*$K55*CD$9)</f>
        <v>2936007.9840000002</v>
      </c>
      <c r="CE55" s="22">
        <v>187</v>
      </c>
      <c r="CF55" s="20">
        <f t="shared" ref="CF55:CF56" si="285">SUM(CE55/12*9*$D55*$F55*$H55*$K55*CF$9)+SUM(CE55/12*3*$E55*$F55*$H55*$K55*CF$9)</f>
        <v>2484314.4479999999</v>
      </c>
      <c r="CG55" s="22">
        <v>230</v>
      </c>
      <c r="CH55" s="20">
        <f t="shared" ref="CH55:CH56" si="286">SUM(CG55/12*9*$D55*$F55*$H55*$J55*CH$9)+SUM(CG55/12*3*$E55*$F55*$H55*$J55*CH$9)</f>
        <v>2546311.5999999996</v>
      </c>
      <c r="CI55" s="22">
        <v>330</v>
      </c>
      <c r="CJ55" s="20">
        <f t="shared" ref="CJ55:CJ56" si="287">SUM(CI55/12*9*$D55*$F55*$H55*$J55*CJ$9)+SUM(CI55/12*3*$E55*$F55*$H55*$J55*CJ$9)</f>
        <v>3653403.6</v>
      </c>
      <c r="CK55" s="22">
        <v>133</v>
      </c>
      <c r="CL55" s="20">
        <f t="shared" ref="CL55:CL56" si="288">SUM(CK55/12*9*$D55*$F55*$H55*$J55*CL$9)+SUM(CK55/12*3*$E55*$F55*$H55*$J55*CL$9)</f>
        <v>1472432.3599999999</v>
      </c>
      <c r="CM55" s="22">
        <v>132</v>
      </c>
      <c r="CN55" s="20">
        <f t="shared" ref="CN55:CN56" si="289">SUM(CM55/12*9*$D55*$F55*$H55*$K55*CN$9)+SUM(CM55/12*3*$E55*$F55*$H55*$K55*CN$9)</f>
        <v>1753633.7279999999</v>
      </c>
      <c r="CO55" s="22">
        <v>7</v>
      </c>
      <c r="CP55" s="20">
        <f t="shared" ref="CP55:CP56" si="290">SUM(CO55/12*9*$D55*$F55*$H55*$K55*CP$9)+SUM(CO55/12*3*$E55*$F55*$H55*$K55*CP$9)</f>
        <v>92995.728000000003</v>
      </c>
      <c r="CQ55" s="31">
        <v>10</v>
      </c>
      <c r="CR55" s="20">
        <f t="shared" ref="CR55:CR56" si="291">SUM(CQ55/12*9*$D55*$F55*$H55*$M55*CR$9)+SUM(CQ55/12*3*$E55*$F55*$H55*$M55*CR$9)</f>
        <v>203230.45999999996</v>
      </c>
      <c r="CS55" s="31">
        <v>100</v>
      </c>
      <c r="CT55" s="20">
        <f t="shared" ref="CT55:CT56" si="292">SUM(CS55/12*9*$D55*$F55*$H55*$L55*CT$9)+SUM(CS55/12*3*$E55*$F55*$H55*$L55*CT$9)</f>
        <v>1763439.4</v>
      </c>
      <c r="CU55" s="20"/>
      <c r="CV55" s="20"/>
      <c r="CW55" s="20"/>
      <c r="CX55" s="20"/>
      <c r="CY55" s="53">
        <f>SUM(AD55,R55,T55,AB55,N55,V55,P55,BF55,BT55,CG55,CK55,BH55,CI55,AF55,AZ55,BB55,AH55,BD55,BR55,AJ55,X55,CO55,BJ55,CM55,BL55,BY55,CC55,BV55,CA55,AL55,AN55,AP55,AR55,AT55,AX55,AV55,BP55,CS55,CQ55,CE55,Z55,BN55)</f>
        <v>2997</v>
      </c>
      <c r="CZ55" s="53">
        <f>SUM(AE55,S55,U55,AC55,O55,W55,Q55,BG55,BU55,CH55,CL55,BI55,CJ55,AG55,BA55,BC55,AI55,BE55,BS55,AK55,Y55,CP55,BK55,CN55,BM55,BZ55,CD55,BW55,CB55,AM55,AO55,AQ55,AS55,AU55,AY55,AW55,BQ55,CT55,CR55,CF55,AA55,BO55)</f>
        <v>37566320.211999997</v>
      </c>
    </row>
    <row r="56" spans="1:104" ht="30" x14ac:dyDescent="0.25">
      <c r="A56" s="66"/>
      <c r="B56" s="65">
        <v>32</v>
      </c>
      <c r="C56" s="16" t="s">
        <v>163</v>
      </c>
      <c r="D56" s="21">
        <f>D55</f>
        <v>9860</v>
      </c>
      <c r="E56" s="21">
        <v>9959</v>
      </c>
      <c r="F56" s="18">
        <v>3.39</v>
      </c>
      <c r="G56" s="18"/>
      <c r="H56" s="29">
        <v>1</v>
      </c>
      <c r="I56" s="30"/>
      <c r="J56" s="17">
        <v>1.4</v>
      </c>
      <c r="K56" s="17">
        <v>1.68</v>
      </c>
      <c r="L56" s="17">
        <v>2.23</v>
      </c>
      <c r="M56" s="19">
        <v>2.57</v>
      </c>
      <c r="N56" s="27"/>
      <c r="O56" s="20">
        <f t="shared" si="251"/>
        <v>0</v>
      </c>
      <c r="P56" s="27"/>
      <c r="Q56" s="20">
        <f t="shared" si="252"/>
        <v>0</v>
      </c>
      <c r="R56" s="21"/>
      <c r="S56" s="20">
        <f t="shared" si="253"/>
        <v>0</v>
      </c>
      <c r="T56" s="27"/>
      <c r="U56" s="20">
        <f t="shared" si="254"/>
        <v>0</v>
      </c>
      <c r="V56" s="27"/>
      <c r="W56" s="20">
        <f t="shared" si="255"/>
        <v>0</v>
      </c>
      <c r="X56" s="27"/>
      <c r="Y56" s="20">
        <f t="shared" si="256"/>
        <v>0</v>
      </c>
      <c r="Z56" s="27"/>
      <c r="AA56" s="20">
        <f t="shared" si="257"/>
        <v>0</v>
      </c>
      <c r="AB56" s="27"/>
      <c r="AC56" s="20">
        <f t="shared" si="258"/>
        <v>0</v>
      </c>
      <c r="AD56" s="21"/>
      <c r="AE56" s="20">
        <f t="shared" si="259"/>
        <v>0</v>
      </c>
      <c r="AF56" s="27"/>
      <c r="AG56" s="20">
        <f t="shared" si="260"/>
        <v>0</v>
      </c>
      <c r="AH56" s="27"/>
      <c r="AI56" s="20">
        <f t="shared" si="261"/>
        <v>0</v>
      </c>
      <c r="AJ56" s="27"/>
      <c r="AK56" s="20">
        <f t="shared" si="262"/>
        <v>0</v>
      </c>
      <c r="AL56" s="32"/>
      <c r="AM56" s="20">
        <f t="shared" si="263"/>
        <v>0</v>
      </c>
      <c r="AN56" s="27"/>
      <c r="AO56" s="20">
        <f t="shared" si="264"/>
        <v>0</v>
      </c>
      <c r="AP56" s="27"/>
      <c r="AQ56" s="20">
        <f t="shared" si="265"/>
        <v>0</v>
      </c>
      <c r="AR56" s="27"/>
      <c r="AS56" s="20">
        <f t="shared" si="266"/>
        <v>0</v>
      </c>
      <c r="AT56" s="27"/>
      <c r="AU56" s="20">
        <f t="shared" si="267"/>
        <v>0</v>
      </c>
      <c r="AV56" s="27"/>
      <c r="AW56" s="20">
        <f t="shared" si="268"/>
        <v>0</v>
      </c>
      <c r="AX56" s="27"/>
      <c r="AY56" s="20">
        <f t="shared" si="269"/>
        <v>0</v>
      </c>
      <c r="AZ56" s="27"/>
      <c r="BA56" s="20">
        <f t="shared" si="270"/>
        <v>0</v>
      </c>
      <c r="BB56" s="27"/>
      <c r="BC56" s="20">
        <f t="shared" si="271"/>
        <v>0</v>
      </c>
      <c r="BD56" s="27"/>
      <c r="BE56" s="20">
        <f t="shared" si="272"/>
        <v>0</v>
      </c>
      <c r="BF56" s="27"/>
      <c r="BG56" s="20">
        <f t="shared" si="273"/>
        <v>0</v>
      </c>
      <c r="BH56" s="27"/>
      <c r="BI56" s="20">
        <f t="shared" si="274"/>
        <v>0</v>
      </c>
      <c r="BJ56" s="27"/>
      <c r="BK56" s="20">
        <f t="shared" si="275"/>
        <v>0</v>
      </c>
      <c r="BL56" s="27"/>
      <c r="BM56" s="20">
        <f t="shared" si="276"/>
        <v>0</v>
      </c>
      <c r="BN56" s="27"/>
      <c r="BO56" s="20">
        <f t="shared" si="277"/>
        <v>0</v>
      </c>
      <c r="BP56" s="27"/>
      <c r="BQ56" s="20">
        <f t="shared" si="278"/>
        <v>0</v>
      </c>
      <c r="BR56" s="27"/>
      <c r="BS56" s="20">
        <f t="shared" si="279"/>
        <v>0</v>
      </c>
      <c r="BT56" s="27"/>
      <c r="BU56" s="20">
        <f t="shared" si="280"/>
        <v>0</v>
      </c>
      <c r="BV56" s="27"/>
      <c r="BW56" s="20">
        <f t="shared" si="281"/>
        <v>0</v>
      </c>
      <c r="BX56" s="24">
        <v>0</v>
      </c>
      <c r="BY56" s="27"/>
      <c r="BZ56" s="20">
        <f t="shared" si="282"/>
        <v>0</v>
      </c>
      <c r="CA56" s="27"/>
      <c r="CB56" s="20">
        <f t="shared" si="283"/>
        <v>0</v>
      </c>
      <c r="CC56" s="27"/>
      <c r="CD56" s="20">
        <f t="shared" si="284"/>
        <v>0</v>
      </c>
      <c r="CE56" s="27"/>
      <c r="CF56" s="20">
        <f t="shared" si="285"/>
        <v>0</v>
      </c>
      <c r="CG56" s="27"/>
      <c r="CH56" s="20">
        <f t="shared" si="286"/>
        <v>0</v>
      </c>
      <c r="CI56" s="27"/>
      <c r="CJ56" s="20">
        <f t="shared" si="287"/>
        <v>0</v>
      </c>
      <c r="CK56" s="27"/>
      <c r="CL56" s="20">
        <f t="shared" si="288"/>
        <v>0</v>
      </c>
      <c r="CM56" s="27"/>
      <c r="CN56" s="20">
        <f t="shared" si="289"/>
        <v>0</v>
      </c>
      <c r="CO56" s="27"/>
      <c r="CP56" s="20">
        <f t="shared" si="290"/>
        <v>0</v>
      </c>
      <c r="CQ56" s="27"/>
      <c r="CR56" s="20">
        <f t="shared" si="291"/>
        <v>0</v>
      </c>
      <c r="CS56" s="27"/>
      <c r="CT56" s="20">
        <f t="shared" si="292"/>
        <v>0</v>
      </c>
      <c r="CU56" s="20"/>
      <c r="CV56" s="20"/>
      <c r="CW56" s="20"/>
      <c r="CX56" s="20"/>
      <c r="CY56" s="53">
        <f>SUM(AD56,R56,T56,AB56,N56,V56,P56,BF56,BT56,CG56,CK56,BH56,CI56,AF56,AZ56,BB56,AH56,BD56,BR56,AJ56,X56,CO56,BJ56,CM56,BL56,BY56,CC56,BV56,CA56,AL56,AN56,AP56,AR56,AT56,AX56,AV56,BP56,CS56,CQ56,CE56,Z56,BN56)</f>
        <v>0</v>
      </c>
      <c r="CZ56" s="53">
        <f>SUM(AE56,S56,U56,AC56,O56,W56,Q56,BG56,BU56,CH56,CL56,BI56,CJ56,AG56,BA56,BC56,AI56,BE56,BS56,AK56,Y56,CP56,BK56,CN56,BM56,BZ56,CD56,BW56,CB56,AM56,AO56,AQ56,AS56,AU56,AY56,AW56,BQ56,CT56,CR56,CF56,AA56,BO56)</f>
        <v>0</v>
      </c>
    </row>
    <row r="57" spans="1:104" x14ac:dyDescent="0.25">
      <c r="A57" s="75">
        <v>14</v>
      </c>
      <c r="B57" s="84"/>
      <c r="C57" s="71" t="s">
        <v>164</v>
      </c>
      <c r="D57" s="79"/>
      <c r="E57" s="79">
        <v>9959</v>
      </c>
      <c r="F57" s="88">
        <v>1.7</v>
      </c>
      <c r="G57" s="88"/>
      <c r="H57" s="85">
        <v>1</v>
      </c>
      <c r="I57" s="86"/>
      <c r="J57" s="17">
        <v>1.4</v>
      </c>
      <c r="K57" s="17">
        <v>1.68</v>
      </c>
      <c r="L57" s="17">
        <v>2.23</v>
      </c>
      <c r="M57" s="19">
        <v>2.57</v>
      </c>
      <c r="N57" s="46">
        <f t="shared" ref="N57:BY57" si="293">SUM(N58:N59)</f>
        <v>0</v>
      </c>
      <c r="O57" s="46">
        <f t="shared" si="293"/>
        <v>0</v>
      </c>
      <c r="P57" s="46">
        <f t="shared" si="293"/>
        <v>0</v>
      </c>
      <c r="Q57" s="46">
        <f t="shared" si="293"/>
        <v>0</v>
      </c>
      <c r="R57" s="46">
        <f t="shared" si="293"/>
        <v>0</v>
      </c>
      <c r="S57" s="46">
        <f t="shared" si="293"/>
        <v>0</v>
      </c>
      <c r="T57" s="46">
        <f t="shared" si="293"/>
        <v>0</v>
      </c>
      <c r="U57" s="46">
        <f t="shared" si="293"/>
        <v>0</v>
      </c>
      <c r="V57" s="46">
        <f t="shared" si="293"/>
        <v>0</v>
      </c>
      <c r="W57" s="46">
        <f t="shared" si="293"/>
        <v>0</v>
      </c>
      <c r="X57" s="87">
        <f t="shared" si="293"/>
        <v>0</v>
      </c>
      <c r="Y57" s="87">
        <f t="shared" si="293"/>
        <v>0</v>
      </c>
      <c r="Z57" s="87">
        <f t="shared" si="293"/>
        <v>0</v>
      </c>
      <c r="AA57" s="87">
        <f t="shared" si="293"/>
        <v>0</v>
      </c>
      <c r="AB57" s="46">
        <f t="shared" si="293"/>
        <v>0</v>
      </c>
      <c r="AC57" s="46">
        <f t="shared" si="293"/>
        <v>0</v>
      </c>
      <c r="AD57" s="46">
        <f t="shared" si="293"/>
        <v>0</v>
      </c>
      <c r="AE57" s="46">
        <f t="shared" si="293"/>
        <v>0</v>
      </c>
      <c r="AF57" s="46">
        <f t="shared" si="293"/>
        <v>0</v>
      </c>
      <c r="AG57" s="46">
        <f t="shared" si="293"/>
        <v>0</v>
      </c>
      <c r="AH57" s="46">
        <f t="shared" si="293"/>
        <v>0</v>
      </c>
      <c r="AI57" s="46">
        <f t="shared" si="293"/>
        <v>0</v>
      </c>
      <c r="AJ57" s="46">
        <f t="shared" si="293"/>
        <v>0</v>
      </c>
      <c r="AK57" s="46">
        <f t="shared" si="293"/>
        <v>0</v>
      </c>
      <c r="AL57" s="46">
        <f t="shared" si="293"/>
        <v>0</v>
      </c>
      <c r="AM57" s="46">
        <f t="shared" si="293"/>
        <v>0</v>
      </c>
      <c r="AN57" s="46">
        <f t="shared" si="293"/>
        <v>0</v>
      </c>
      <c r="AO57" s="46">
        <f t="shared" si="293"/>
        <v>0</v>
      </c>
      <c r="AP57" s="46">
        <f t="shared" si="293"/>
        <v>0</v>
      </c>
      <c r="AQ57" s="46">
        <f t="shared" si="293"/>
        <v>0</v>
      </c>
      <c r="AR57" s="46">
        <f t="shared" si="293"/>
        <v>5</v>
      </c>
      <c r="AS57" s="46">
        <f t="shared" si="293"/>
        <v>127038.807</v>
      </c>
      <c r="AT57" s="46">
        <f t="shared" si="293"/>
        <v>0</v>
      </c>
      <c r="AU57" s="46">
        <f t="shared" si="293"/>
        <v>0</v>
      </c>
      <c r="AV57" s="46">
        <f t="shared" si="293"/>
        <v>0</v>
      </c>
      <c r="AW57" s="46">
        <f t="shared" si="293"/>
        <v>0</v>
      </c>
      <c r="AX57" s="46">
        <f t="shared" si="293"/>
        <v>0</v>
      </c>
      <c r="AY57" s="46">
        <f t="shared" si="293"/>
        <v>0</v>
      </c>
      <c r="AZ57" s="46">
        <f t="shared" si="293"/>
        <v>5</v>
      </c>
      <c r="BA57" s="46">
        <f t="shared" si="293"/>
        <v>105865.6725</v>
      </c>
      <c r="BB57" s="46">
        <f t="shared" si="293"/>
        <v>0</v>
      </c>
      <c r="BC57" s="46">
        <f t="shared" si="293"/>
        <v>0</v>
      </c>
      <c r="BD57" s="46">
        <f t="shared" si="293"/>
        <v>0</v>
      </c>
      <c r="BE57" s="46">
        <f t="shared" si="293"/>
        <v>0</v>
      </c>
      <c r="BF57" s="46">
        <f t="shared" si="293"/>
        <v>0</v>
      </c>
      <c r="BG57" s="46">
        <f t="shared" si="293"/>
        <v>0</v>
      </c>
      <c r="BH57" s="46">
        <f t="shared" si="293"/>
        <v>0</v>
      </c>
      <c r="BI57" s="46">
        <f t="shared" si="293"/>
        <v>0</v>
      </c>
      <c r="BJ57" s="46">
        <f t="shared" si="293"/>
        <v>0</v>
      </c>
      <c r="BK57" s="46">
        <f t="shared" si="293"/>
        <v>0</v>
      </c>
      <c r="BL57" s="46">
        <f t="shared" si="293"/>
        <v>0</v>
      </c>
      <c r="BM57" s="46">
        <f t="shared" si="293"/>
        <v>0</v>
      </c>
      <c r="BN57" s="46">
        <f t="shared" si="293"/>
        <v>0</v>
      </c>
      <c r="BO57" s="46">
        <f t="shared" si="293"/>
        <v>0</v>
      </c>
      <c r="BP57" s="46">
        <f t="shared" si="293"/>
        <v>0</v>
      </c>
      <c r="BQ57" s="46">
        <f t="shared" si="293"/>
        <v>0</v>
      </c>
      <c r="BR57" s="46">
        <f t="shared" si="293"/>
        <v>0</v>
      </c>
      <c r="BS57" s="46">
        <f t="shared" si="293"/>
        <v>0</v>
      </c>
      <c r="BT57" s="46">
        <f t="shared" si="293"/>
        <v>0</v>
      </c>
      <c r="BU57" s="46">
        <f t="shared" si="293"/>
        <v>0</v>
      </c>
      <c r="BV57" s="46">
        <f t="shared" si="293"/>
        <v>0</v>
      </c>
      <c r="BW57" s="46">
        <f t="shared" si="293"/>
        <v>0</v>
      </c>
      <c r="BX57" s="46">
        <v>0</v>
      </c>
      <c r="BY57" s="46">
        <f t="shared" si="293"/>
        <v>0</v>
      </c>
      <c r="BZ57" s="46">
        <f t="shared" ref="BZ57:CZ57" si="294">SUM(BZ58:BZ59)</f>
        <v>0</v>
      </c>
      <c r="CA57" s="46">
        <f t="shared" si="294"/>
        <v>0</v>
      </c>
      <c r="CB57" s="46">
        <f t="shared" si="294"/>
        <v>0</v>
      </c>
      <c r="CC57" s="46">
        <f t="shared" si="294"/>
        <v>0</v>
      </c>
      <c r="CD57" s="46">
        <f t="shared" si="294"/>
        <v>0</v>
      </c>
      <c r="CE57" s="46">
        <f t="shared" si="294"/>
        <v>2</v>
      </c>
      <c r="CF57" s="46">
        <f t="shared" si="294"/>
        <v>105284.4492</v>
      </c>
      <c r="CG57" s="46">
        <f t="shared" si="294"/>
        <v>0</v>
      </c>
      <c r="CH57" s="46">
        <f t="shared" si="294"/>
        <v>0</v>
      </c>
      <c r="CI57" s="46">
        <f t="shared" si="294"/>
        <v>0</v>
      </c>
      <c r="CJ57" s="46">
        <f t="shared" si="294"/>
        <v>0</v>
      </c>
      <c r="CK57" s="46">
        <f t="shared" si="294"/>
        <v>0</v>
      </c>
      <c r="CL57" s="46">
        <f t="shared" si="294"/>
        <v>0</v>
      </c>
      <c r="CM57" s="46">
        <f t="shared" si="294"/>
        <v>0</v>
      </c>
      <c r="CN57" s="46">
        <f t="shared" si="294"/>
        <v>0</v>
      </c>
      <c r="CO57" s="46">
        <f t="shared" si="294"/>
        <v>0</v>
      </c>
      <c r="CP57" s="46">
        <f t="shared" si="294"/>
        <v>0</v>
      </c>
      <c r="CQ57" s="46">
        <f t="shared" si="294"/>
        <v>0</v>
      </c>
      <c r="CR57" s="46">
        <f t="shared" si="294"/>
        <v>0</v>
      </c>
      <c r="CS57" s="46">
        <f t="shared" si="294"/>
        <v>0</v>
      </c>
      <c r="CT57" s="46">
        <f t="shared" si="294"/>
        <v>0</v>
      </c>
      <c r="CU57" s="46"/>
      <c r="CV57" s="46"/>
      <c r="CW57" s="46"/>
      <c r="CX57" s="46"/>
      <c r="CY57" s="46">
        <f t="shared" si="294"/>
        <v>12</v>
      </c>
      <c r="CZ57" s="46">
        <f t="shared" si="294"/>
        <v>338188.92870000005</v>
      </c>
    </row>
    <row r="58" spans="1:104" ht="30" x14ac:dyDescent="0.25">
      <c r="A58" s="66"/>
      <c r="B58" s="65">
        <v>33</v>
      </c>
      <c r="C58" s="16" t="s">
        <v>165</v>
      </c>
      <c r="D58" s="21">
        <f>D55</f>
        <v>9860</v>
      </c>
      <c r="E58" s="21">
        <v>9959</v>
      </c>
      <c r="F58" s="18">
        <v>1.53</v>
      </c>
      <c r="G58" s="18"/>
      <c r="H58" s="29">
        <v>1</v>
      </c>
      <c r="I58" s="30"/>
      <c r="J58" s="17">
        <v>1.4</v>
      </c>
      <c r="K58" s="17">
        <v>1.68</v>
      </c>
      <c r="L58" s="17">
        <v>2.23</v>
      </c>
      <c r="M58" s="19">
        <v>2.57</v>
      </c>
      <c r="N58" s="22">
        <v>0</v>
      </c>
      <c r="O58" s="20">
        <f t="shared" ref="O58:O59" si="295">SUM(N58/12*9*$D58*$F58*$H58*$J58*O$9)+SUM(N58/12*3*$E58*$F58*$H58*$J58*O$9)</f>
        <v>0</v>
      </c>
      <c r="P58" s="22">
        <v>0</v>
      </c>
      <c r="Q58" s="20">
        <f t="shared" ref="Q58:Q59" si="296">SUM(P58/12*9*$D58*$F58*$H58*$J58*Q$9)+SUM(P58/12*3*$E58*$F58*$H58*$J58*Q$9)</f>
        <v>0</v>
      </c>
      <c r="R58" s="21"/>
      <c r="S58" s="20">
        <f t="shared" ref="S58:S59" si="297">SUM(R58/12*9*$D58*$F58*$H58*$J58*S$9)+SUM(R58/12*3*$E58*$F58*$H58*$J58*S$9)</f>
        <v>0</v>
      </c>
      <c r="T58" s="22">
        <v>0</v>
      </c>
      <c r="U58" s="20">
        <f t="shared" ref="U58:U59" si="298">SUM(T58/12*9*$D58*$F58*$H58*$J58*U$9)+SUM(T58/12*3*$E58*$F58*$H58*$J58*U$9)</f>
        <v>0</v>
      </c>
      <c r="V58" s="22">
        <v>0</v>
      </c>
      <c r="W58" s="20">
        <f t="shared" ref="W58:W59" si="299">SUM(V58/12*9*$D58*$F58*$H58*$J58*W$9)+SUM(V58/12*3*$E58*$F58*$H58*$J58*W$9)</f>
        <v>0</v>
      </c>
      <c r="X58" s="22">
        <v>0</v>
      </c>
      <c r="Y58" s="20">
        <f t="shared" ref="Y58:Y59" si="300">SUM(X58/12*9*$D58*$F58*$H58*$J58*Y$9)+SUM(X58/12*3*$E58*$F58*$H58*$J58*Y$9)</f>
        <v>0</v>
      </c>
      <c r="Z58" s="22"/>
      <c r="AA58" s="20">
        <f t="shared" ref="AA58:AA59" si="301">SUM(Z58/12*9*$D58*$F58*$H58*$J58*AA$9)+SUM(Z58/12*3*$E58*$F58*$H58*$J58*AA$9)</f>
        <v>0</v>
      </c>
      <c r="AB58" s="22">
        <v>0</v>
      </c>
      <c r="AC58" s="20">
        <f t="shared" ref="AC58:AC59" si="302">SUM(AB58/12*9*$D58*$F58*$H58*$J58*AC$9)+SUM(AB58/12*3*$E58*$F58*$H58*$J58*AC$9)</f>
        <v>0</v>
      </c>
      <c r="AD58" s="21"/>
      <c r="AE58" s="20">
        <f t="shared" ref="AE58:AE59" si="303">SUM(AD58/12*9*$D58*$F58*$H58*$J58*AE$9)+SUM(AD58/12*3*$E58*$F58*$H58*$J58*AE$9)</f>
        <v>0</v>
      </c>
      <c r="AF58" s="22">
        <v>0</v>
      </c>
      <c r="AG58" s="20">
        <f t="shared" ref="AG58:AG59" si="304">SUM(AF58/12*9*$D58*$F58*$H58*$J58*AG$9)+SUM(AF58/12*3*$E58*$F58*$H58*$J58*AG$9)</f>
        <v>0</v>
      </c>
      <c r="AH58" s="22">
        <v>0</v>
      </c>
      <c r="AI58" s="20">
        <f t="shared" ref="AI58:AI59" si="305">SUM(AH58/12*9*$D58*$F58*$H58*$J58*AI$9)+SUM(AH58/12*3*$E58*$F58*$H58*$J58*AI$9)</f>
        <v>0</v>
      </c>
      <c r="AJ58" s="22"/>
      <c r="AK58" s="20">
        <f t="shared" ref="AK58:AK59" si="306">SUM(AJ58/12*9*$D58*$F58*$H58*$J58*AK$9)+SUM(AJ58/12*3*$E58*$F58*$H58*$J58*AK$9)</f>
        <v>0</v>
      </c>
      <c r="AL58" s="22"/>
      <c r="AM58" s="20">
        <f t="shared" ref="AM58:AM59" si="307">SUM(AL58/12*9*$D58*$F58*$H58*$K58*AM$9)+SUM(AL58/12*3*$E58*$F58*$H58*$K58*AM$9)</f>
        <v>0</v>
      </c>
      <c r="AN58" s="22">
        <v>0</v>
      </c>
      <c r="AO58" s="20">
        <f t="shared" ref="AO58:AO59" si="308">SUM(AN58/12*9*$D58*$F58*$H58*$K58*AO$9)+SUM(AN58/12*3*$E58*$F58*$H58*$K58*AO$9)</f>
        <v>0</v>
      </c>
      <c r="AP58" s="22">
        <v>0</v>
      </c>
      <c r="AQ58" s="20">
        <f t="shared" ref="AQ58:AQ59" si="309">SUM(AP58/12*9*$D58*$F58*$H58*$K58*AQ$9)+SUM(AP58/12*3*$E58*$F58*$H58*$K58*AQ$9)</f>
        <v>0</v>
      </c>
      <c r="AR58" s="31">
        <v>5</v>
      </c>
      <c r="AS58" s="20">
        <f t="shared" ref="AS58:AS59" si="310">SUM(AR58/12*9*$D58*$F58*$H58*$K58*AS$9)+SUM(AR58/12*3*$E58*$F58*$H58*$K58*AS$9)</f>
        <v>127038.807</v>
      </c>
      <c r="AT58" s="22">
        <v>0</v>
      </c>
      <c r="AU58" s="20">
        <f t="shared" ref="AU58:AU59" si="311">SUM(AT58/12*9*$D58*$F58*$H58*$K58*AU$9)+SUM(AT58/12*3*$E58*$F58*$H58*$K58*AU$9)</f>
        <v>0</v>
      </c>
      <c r="AV58" s="22">
        <v>0</v>
      </c>
      <c r="AW58" s="20">
        <f t="shared" ref="AW58:AW59" si="312">SUM(AV58/12*9*$D58*$F58*$H58*$K58*AW$9)+SUM(AV58/12*3*$E58*$F58*$H58*$K58*AW$9)</f>
        <v>0</v>
      </c>
      <c r="AX58" s="22">
        <v>0</v>
      </c>
      <c r="AY58" s="20">
        <f t="shared" ref="AY58:AY59" si="313">SUM(AX58/12*9*$D58*$F58*$H58*$K58*AY$9)+SUM(AX58/12*3*$E58*$F58*$H58*$K58*AY$9)</f>
        <v>0</v>
      </c>
      <c r="AZ58" s="22">
        <v>5</v>
      </c>
      <c r="BA58" s="20">
        <f t="shared" ref="BA58:BA59" si="314">SUM(AZ58/12*9*$D58*$F58*$H58*$J58*BA$9)+SUM(AZ58/12*3*$E58*$F58*$H58*$J58*BA$9)</f>
        <v>105865.6725</v>
      </c>
      <c r="BB58" s="22"/>
      <c r="BC58" s="20">
        <f t="shared" ref="BC58:BC59" si="315">SUM(BB58/12*9*$D58*$F58*$H58*$J58*BC$9)+SUM(BB58/12*3*$E58*$F58*$H58*$J58*BC$9)</f>
        <v>0</v>
      </c>
      <c r="BD58" s="22"/>
      <c r="BE58" s="20">
        <f t="shared" ref="BE58:BE59" si="316">SUM(BD58/12*9*$D58*$F58*$H58*$J58*BE$9)+SUM(BD58/12*3*$E58*$F58*$H58*$J58*BE$9)</f>
        <v>0</v>
      </c>
      <c r="BF58" s="22">
        <v>0</v>
      </c>
      <c r="BG58" s="20">
        <f t="shared" ref="BG58:BG59" si="317">SUM(BF58/12*9*$D58*$F58*$H58*$J58*BG$9)+SUM(BF58/12*3*$E58*$F58*$H58*$J58*BG$9)</f>
        <v>0</v>
      </c>
      <c r="BH58" s="22">
        <v>0</v>
      </c>
      <c r="BI58" s="20">
        <f t="shared" ref="BI58:BI59" si="318">SUM(BH58/12*9*$D58*$F58*$H58*$J58*BI$9)+SUM(BH58/12*3*$E58*$F58*$H58*$J58*BI$9)</f>
        <v>0</v>
      </c>
      <c r="BJ58" s="22">
        <v>0</v>
      </c>
      <c r="BK58" s="20">
        <f t="shared" ref="BK58:BK59" si="319">SUM(BJ58/12*9*$D58*$F58*$H58*$K58*BK$9)+SUM(BJ58/12*3*$E58*$F58*$H58*$K58*BK$9)</f>
        <v>0</v>
      </c>
      <c r="BL58" s="22">
        <v>0</v>
      </c>
      <c r="BM58" s="20">
        <f t="shared" ref="BM58:BM59" si="320">SUM(BL58/12*9*$D58*$F58*$H58*$K58*BM$9)+SUM(BL58/12*3*$E58*$F58*$H58*$K58*BM$9)</f>
        <v>0</v>
      </c>
      <c r="BN58" s="22"/>
      <c r="BO58" s="20">
        <f t="shared" ref="BO58:BO59" si="321">SUM(BN58/12*9*$D58*$F58*$H58*$J58*BO$9)+SUM(BN58/12*3*$E58*$F58*$H58*$J58*BO$9)</f>
        <v>0</v>
      </c>
      <c r="BP58" s="22"/>
      <c r="BQ58" s="20">
        <f t="shared" ref="BQ58:BQ59" si="322">SUM(BP58/12*9*$D58*$F58*$H58*$K58*BQ$9)+SUM(BP58/12*3*$E58*$F58*$H58*$K58*BQ$9)</f>
        <v>0</v>
      </c>
      <c r="BR58" s="22">
        <v>0</v>
      </c>
      <c r="BS58" s="20">
        <f t="shared" ref="BS58:BS59" si="323">SUM(BR58/12*9*$D58*$F58*$H58*$J58*BS$9)+SUM(BR58/12*3*$E58*$F58*$H58*$J58*BS$9)</f>
        <v>0</v>
      </c>
      <c r="BT58" s="22">
        <v>0</v>
      </c>
      <c r="BU58" s="20">
        <f t="shared" ref="BU58:BU59" si="324">SUM(BT58/12*9*$D58*$F58*$H58*$J58*BU$9)+SUM(BT58/12*3*$E58*$F58*$H58*$J58*BU$9)</f>
        <v>0</v>
      </c>
      <c r="BV58" s="22">
        <v>0</v>
      </c>
      <c r="BW58" s="20">
        <f t="shared" ref="BW58:BW59" si="325">SUM(BV58/12*9*$D58*$F58*$H58*$K58*BW$9)+SUM(BV58/12*3*$E58*$F58*$H58*$K58*BW$9)</f>
        <v>0</v>
      </c>
      <c r="BX58" s="20">
        <v>0</v>
      </c>
      <c r="BY58" s="22">
        <v>0</v>
      </c>
      <c r="BZ58" s="20">
        <f t="shared" ref="BZ58:BZ59" si="326">SUM(BY58/12*9*$D58*$F58*$H58*$K58*BZ$9)+SUM(BY58/12*3*$E58*$F58*$H58*$K58*BZ$9)</f>
        <v>0</v>
      </c>
      <c r="CA58" s="22"/>
      <c r="CB58" s="20">
        <f t="shared" ref="CB58:CB59" si="327">SUM(CA58/12*9*$D58*$F58*$H58*$K58*CB$9)+SUM(CA58/12*3*$E58*$F58*$H58*$K58*CB$9)</f>
        <v>0</v>
      </c>
      <c r="CC58" s="22">
        <v>0</v>
      </c>
      <c r="CD58" s="20">
        <f t="shared" ref="CD58:CD59" si="328">SUM(CC58/12*9*$D58*$F58*$H58*$K58*CD$9)+SUM(CC58/12*3*$E58*$F58*$H58*$K58*CD$9)</f>
        <v>0</v>
      </c>
      <c r="CE58" s="22">
        <v>0</v>
      </c>
      <c r="CF58" s="20">
        <f t="shared" ref="CF58:CF59" si="329">SUM(CE58/12*9*$D58*$F58*$H58*$K58*CF$9)+SUM(CE58/12*3*$E58*$F58*$H58*$K58*CF$9)</f>
        <v>0</v>
      </c>
      <c r="CG58" s="22">
        <v>0</v>
      </c>
      <c r="CH58" s="20">
        <f t="shared" ref="CH58:CH59" si="330">SUM(CG58/12*9*$D58*$F58*$H58*$J58*CH$9)+SUM(CG58/12*3*$E58*$F58*$H58*$J58*CH$9)</f>
        <v>0</v>
      </c>
      <c r="CI58" s="22"/>
      <c r="CJ58" s="20">
        <f t="shared" ref="CJ58:CJ59" si="331">SUM(CI58/12*9*$D58*$F58*$H58*$J58*CJ$9)+SUM(CI58/12*3*$E58*$F58*$H58*$J58*CJ$9)</f>
        <v>0</v>
      </c>
      <c r="CK58" s="22">
        <v>0</v>
      </c>
      <c r="CL58" s="20">
        <f t="shared" ref="CL58:CL59" si="332">SUM(CK58/12*9*$D58*$F58*$H58*$J58*CL$9)+SUM(CK58/12*3*$E58*$F58*$H58*$J58*CL$9)</f>
        <v>0</v>
      </c>
      <c r="CM58" s="22"/>
      <c r="CN58" s="20">
        <f t="shared" ref="CN58:CN59" si="333">SUM(CM58/12*9*$D58*$F58*$H58*$K58*CN$9)+SUM(CM58/12*3*$E58*$F58*$H58*$K58*CN$9)</f>
        <v>0</v>
      </c>
      <c r="CO58" s="22">
        <v>0</v>
      </c>
      <c r="CP58" s="20">
        <f t="shared" ref="CP58:CP59" si="334">SUM(CO58/12*9*$D58*$F58*$H58*$K58*CP$9)+SUM(CO58/12*3*$E58*$F58*$H58*$K58*CP$9)</f>
        <v>0</v>
      </c>
      <c r="CQ58" s="22">
        <v>0</v>
      </c>
      <c r="CR58" s="20">
        <f t="shared" ref="CR58:CR59" si="335">SUM(CQ58/12*9*$D58*$F58*$H58*$M58*CR$9)+SUM(CQ58/12*3*$E58*$F58*$H58*$M58*CR$9)</f>
        <v>0</v>
      </c>
      <c r="CS58" s="22">
        <v>0</v>
      </c>
      <c r="CT58" s="20">
        <f t="shared" ref="CT58:CT59" si="336">SUM(CS58/12*9*$D58*$F58*$H58*$L58*CT$9)+SUM(CS58/12*3*$E58*$F58*$H58*$L58*CT$9)</f>
        <v>0</v>
      </c>
      <c r="CU58" s="20"/>
      <c r="CV58" s="20"/>
      <c r="CW58" s="20"/>
      <c r="CX58" s="20"/>
      <c r="CY58" s="53">
        <f>SUM(AD58,R58,T58,AB58,N58,V58,P58,BF58,BT58,CG58,CK58,BH58,CI58,AF58,AZ58,BB58,AH58,BD58,BR58,AJ58,X58,CO58,BJ58,CM58,BL58,BY58,CC58,BV58,CA58,AL58,AN58,AP58,AR58,AT58,AX58,AV58,BP58,CS58,CQ58,CE58,Z58,BN58)</f>
        <v>10</v>
      </c>
      <c r="CZ58" s="53">
        <f>SUM(AE58,S58,U58,AC58,O58,W58,Q58,BG58,BU58,CH58,CL58,BI58,CJ58,AG58,BA58,BC58,AI58,BE58,BS58,AK58,Y58,CP58,BK58,CN58,BM58,BZ58,CD58,BW58,CB58,AM58,AO58,AQ58,AS58,AU58,AY58,AW58,BQ58,CT58,CR58,CF58,AA58,BO58)</f>
        <v>232904.47950000002</v>
      </c>
    </row>
    <row r="59" spans="1:104" ht="30" x14ac:dyDescent="0.25">
      <c r="A59" s="66"/>
      <c r="B59" s="65">
        <v>34</v>
      </c>
      <c r="C59" s="16" t="s">
        <v>166</v>
      </c>
      <c r="D59" s="21">
        <f t="shared" ref="D59:D98" si="337">D58</f>
        <v>9860</v>
      </c>
      <c r="E59" s="21">
        <v>9959</v>
      </c>
      <c r="F59" s="18">
        <v>3.17</v>
      </c>
      <c r="G59" s="18"/>
      <c r="H59" s="29">
        <v>1</v>
      </c>
      <c r="I59" s="30"/>
      <c r="J59" s="17">
        <v>1.4</v>
      </c>
      <c r="K59" s="17">
        <v>1.68</v>
      </c>
      <c r="L59" s="17">
        <v>2.23</v>
      </c>
      <c r="M59" s="19">
        <v>2.57</v>
      </c>
      <c r="N59" s="22">
        <v>0</v>
      </c>
      <c r="O59" s="20">
        <f t="shared" si="295"/>
        <v>0</v>
      </c>
      <c r="P59" s="22">
        <v>0</v>
      </c>
      <c r="Q59" s="20">
        <f t="shared" si="296"/>
        <v>0</v>
      </c>
      <c r="R59" s="21"/>
      <c r="S59" s="20">
        <f t="shared" si="297"/>
        <v>0</v>
      </c>
      <c r="T59" s="22">
        <v>0</v>
      </c>
      <c r="U59" s="20">
        <f t="shared" si="298"/>
        <v>0</v>
      </c>
      <c r="V59" s="22">
        <v>0</v>
      </c>
      <c r="W59" s="20">
        <f t="shared" si="299"/>
        <v>0</v>
      </c>
      <c r="X59" s="22">
        <v>0</v>
      </c>
      <c r="Y59" s="20">
        <f t="shared" si="300"/>
        <v>0</v>
      </c>
      <c r="Z59" s="22"/>
      <c r="AA59" s="20">
        <f t="shared" si="301"/>
        <v>0</v>
      </c>
      <c r="AB59" s="22">
        <v>0</v>
      </c>
      <c r="AC59" s="20">
        <f t="shared" si="302"/>
        <v>0</v>
      </c>
      <c r="AD59" s="21"/>
      <c r="AE59" s="20">
        <f t="shared" si="303"/>
        <v>0</v>
      </c>
      <c r="AF59" s="22">
        <v>0</v>
      </c>
      <c r="AG59" s="20">
        <f t="shared" si="304"/>
        <v>0</v>
      </c>
      <c r="AH59" s="22">
        <v>0</v>
      </c>
      <c r="AI59" s="20">
        <f t="shared" si="305"/>
        <v>0</v>
      </c>
      <c r="AJ59" s="22"/>
      <c r="AK59" s="20">
        <f t="shared" si="306"/>
        <v>0</v>
      </c>
      <c r="AL59" s="31"/>
      <c r="AM59" s="20">
        <f t="shared" si="307"/>
        <v>0</v>
      </c>
      <c r="AN59" s="22">
        <v>0</v>
      </c>
      <c r="AO59" s="20">
        <f t="shared" si="308"/>
        <v>0</v>
      </c>
      <c r="AP59" s="22">
        <v>0</v>
      </c>
      <c r="AQ59" s="20">
        <f t="shared" si="309"/>
        <v>0</v>
      </c>
      <c r="AR59" s="22">
        <v>0</v>
      </c>
      <c r="AS59" s="20">
        <f t="shared" si="310"/>
        <v>0</v>
      </c>
      <c r="AT59" s="22">
        <v>0</v>
      </c>
      <c r="AU59" s="20">
        <f t="shared" si="311"/>
        <v>0</v>
      </c>
      <c r="AV59" s="22">
        <v>0</v>
      </c>
      <c r="AW59" s="20">
        <f t="shared" si="312"/>
        <v>0</v>
      </c>
      <c r="AX59" s="22">
        <v>0</v>
      </c>
      <c r="AY59" s="20">
        <f t="shared" si="313"/>
        <v>0</v>
      </c>
      <c r="AZ59" s="22"/>
      <c r="BA59" s="20">
        <f t="shared" si="314"/>
        <v>0</v>
      </c>
      <c r="BB59" s="22"/>
      <c r="BC59" s="20">
        <f t="shared" si="315"/>
        <v>0</v>
      </c>
      <c r="BD59" s="22"/>
      <c r="BE59" s="20">
        <f t="shared" si="316"/>
        <v>0</v>
      </c>
      <c r="BF59" s="22">
        <v>0</v>
      </c>
      <c r="BG59" s="20">
        <f t="shared" si="317"/>
        <v>0</v>
      </c>
      <c r="BH59" s="22">
        <v>0</v>
      </c>
      <c r="BI59" s="20">
        <f t="shared" si="318"/>
        <v>0</v>
      </c>
      <c r="BJ59" s="22">
        <v>0</v>
      </c>
      <c r="BK59" s="20">
        <f t="shared" si="319"/>
        <v>0</v>
      </c>
      <c r="BL59" s="22">
        <v>0</v>
      </c>
      <c r="BM59" s="20">
        <f t="shared" si="320"/>
        <v>0</v>
      </c>
      <c r="BN59" s="22"/>
      <c r="BO59" s="20">
        <f t="shared" si="321"/>
        <v>0</v>
      </c>
      <c r="BP59" s="22"/>
      <c r="BQ59" s="20">
        <f t="shared" si="322"/>
        <v>0</v>
      </c>
      <c r="BR59" s="22">
        <v>0</v>
      </c>
      <c r="BS59" s="20">
        <f t="shared" si="323"/>
        <v>0</v>
      </c>
      <c r="BT59" s="22">
        <v>0</v>
      </c>
      <c r="BU59" s="20">
        <f t="shared" si="324"/>
        <v>0</v>
      </c>
      <c r="BV59" s="22">
        <v>0</v>
      </c>
      <c r="BW59" s="20">
        <f t="shared" si="325"/>
        <v>0</v>
      </c>
      <c r="BX59" s="20">
        <v>0</v>
      </c>
      <c r="BY59" s="22">
        <v>0</v>
      </c>
      <c r="BZ59" s="20">
        <f t="shared" si="326"/>
        <v>0</v>
      </c>
      <c r="CA59" s="22"/>
      <c r="CB59" s="20">
        <f t="shared" si="327"/>
        <v>0</v>
      </c>
      <c r="CC59" s="22">
        <v>0</v>
      </c>
      <c r="CD59" s="20">
        <f t="shared" si="328"/>
        <v>0</v>
      </c>
      <c r="CE59" s="22">
        <v>2</v>
      </c>
      <c r="CF59" s="20">
        <f t="shared" si="329"/>
        <v>105284.4492</v>
      </c>
      <c r="CG59" s="22">
        <v>0</v>
      </c>
      <c r="CH59" s="20">
        <f t="shared" si="330"/>
        <v>0</v>
      </c>
      <c r="CI59" s="22"/>
      <c r="CJ59" s="20">
        <f t="shared" si="331"/>
        <v>0</v>
      </c>
      <c r="CK59" s="22">
        <v>0</v>
      </c>
      <c r="CL59" s="20">
        <f t="shared" si="332"/>
        <v>0</v>
      </c>
      <c r="CM59" s="22"/>
      <c r="CN59" s="20">
        <f t="shared" si="333"/>
        <v>0</v>
      </c>
      <c r="CO59" s="22">
        <v>0</v>
      </c>
      <c r="CP59" s="20">
        <f t="shared" si="334"/>
        <v>0</v>
      </c>
      <c r="CQ59" s="22">
        <v>0</v>
      </c>
      <c r="CR59" s="20">
        <f t="shared" si="335"/>
        <v>0</v>
      </c>
      <c r="CS59" s="22">
        <v>0</v>
      </c>
      <c r="CT59" s="20">
        <f t="shared" si="336"/>
        <v>0</v>
      </c>
      <c r="CU59" s="20"/>
      <c r="CV59" s="20"/>
      <c r="CW59" s="20"/>
      <c r="CX59" s="20"/>
      <c r="CY59" s="53">
        <f>SUM(AD59,R59,T59,AB59,N59,V59,P59,BF59,BT59,CG59,CK59,BH59,CI59,AF59,AZ59,BB59,AH59,BD59,BR59,AJ59,X59,CO59,BJ59,CM59,BL59,BY59,CC59,BV59,CA59,AL59,AN59,AP59,AR59,AT59,AX59,AV59,BP59,CS59,CQ59,CE59,Z59,BN59)</f>
        <v>2</v>
      </c>
      <c r="CZ59" s="53">
        <f>SUM(AE59,S59,U59,AC59,O59,W59,Q59,BG59,BU59,CH59,CL59,BI59,CJ59,AG59,BA59,BC59,AI59,BE59,BS59,AK59,Y59,CP59,BK59,CN59,BM59,BZ59,CD59,BW59,CB59,AM59,AO59,AQ59,AS59,AU59,AY59,AW59,BQ59,CT59,CR59,CF59,AA59,BO59)</f>
        <v>105284.4492</v>
      </c>
    </row>
    <row r="60" spans="1:104" s="57" customFormat="1" x14ac:dyDescent="0.25">
      <c r="A60" s="75">
        <v>15</v>
      </c>
      <c r="B60" s="75"/>
      <c r="C60" s="71" t="s">
        <v>167</v>
      </c>
      <c r="D60" s="78"/>
      <c r="E60" s="79">
        <v>9959</v>
      </c>
      <c r="F60" s="80">
        <v>1.05</v>
      </c>
      <c r="G60" s="80"/>
      <c r="H60" s="81">
        <v>1</v>
      </c>
      <c r="I60" s="82"/>
      <c r="J60" s="47">
        <v>1.4</v>
      </c>
      <c r="K60" s="47">
        <v>1.68</v>
      </c>
      <c r="L60" s="47">
        <v>2.23</v>
      </c>
      <c r="M60" s="19">
        <v>2.57</v>
      </c>
      <c r="N60" s="46">
        <f>SUM(N61:N62)</f>
        <v>0</v>
      </c>
      <c r="O60" s="46">
        <f>SUM(O61:O62)</f>
        <v>0</v>
      </c>
      <c r="P60" s="46">
        <f t="shared" ref="P60:CA60" si="338">SUM(P61:P62)</f>
        <v>10</v>
      </c>
      <c r="Q60" s="46">
        <f t="shared" si="338"/>
        <v>135618.76999999999</v>
      </c>
      <c r="R60" s="46">
        <f t="shared" si="338"/>
        <v>0</v>
      </c>
      <c r="S60" s="46">
        <f t="shared" si="338"/>
        <v>0</v>
      </c>
      <c r="T60" s="46">
        <f t="shared" si="338"/>
        <v>220</v>
      </c>
      <c r="U60" s="46">
        <f t="shared" si="338"/>
        <v>2983612.9399999995</v>
      </c>
      <c r="V60" s="46">
        <f t="shared" si="338"/>
        <v>0</v>
      </c>
      <c r="W60" s="46">
        <f t="shared" si="338"/>
        <v>0</v>
      </c>
      <c r="X60" s="87">
        <f t="shared" si="338"/>
        <v>65</v>
      </c>
      <c r="Y60" s="87">
        <f t="shared" si="338"/>
        <v>881522.005</v>
      </c>
      <c r="Z60" s="87">
        <f t="shared" si="338"/>
        <v>0</v>
      </c>
      <c r="AA60" s="87">
        <f t="shared" si="338"/>
        <v>0</v>
      </c>
      <c r="AB60" s="46">
        <f t="shared" si="338"/>
        <v>0</v>
      </c>
      <c r="AC60" s="46">
        <f t="shared" si="338"/>
        <v>0</v>
      </c>
      <c r="AD60" s="46">
        <f t="shared" si="338"/>
        <v>50</v>
      </c>
      <c r="AE60" s="46">
        <f t="shared" si="338"/>
        <v>678093.84999999986</v>
      </c>
      <c r="AF60" s="46">
        <f t="shared" si="338"/>
        <v>2</v>
      </c>
      <c r="AG60" s="46">
        <f t="shared" si="338"/>
        <v>27123.753999999997</v>
      </c>
      <c r="AH60" s="46">
        <f t="shared" si="338"/>
        <v>0</v>
      </c>
      <c r="AI60" s="46">
        <f t="shared" si="338"/>
        <v>0</v>
      </c>
      <c r="AJ60" s="46">
        <f t="shared" si="338"/>
        <v>0</v>
      </c>
      <c r="AK60" s="46">
        <f t="shared" si="338"/>
        <v>0</v>
      </c>
      <c r="AL60" s="46">
        <f t="shared" si="338"/>
        <v>0</v>
      </c>
      <c r="AM60" s="46">
        <f t="shared" si="338"/>
        <v>0</v>
      </c>
      <c r="AN60" s="46">
        <f t="shared" si="338"/>
        <v>0</v>
      </c>
      <c r="AO60" s="46">
        <f t="shared" si="338"/>
        <v>0</v>
      </c>
      <c r="AP60" s="46">
        <f t="shared" si="338"/>
        <v>0</v>
      </c>
      <c r="AQ60" s="46">
        <f t="shared" si="338"/>
        <v>0</v>
      </c>
      <c r="AR60" s="46">
        <f t="shared" si="338"/>
        <v>0</v>
      </c>
      <c r="AS60" s="46">
        <f t="shared" si="338"/>
        <v>0</v>
      </c>
      <c r="AT60" s="46">
        <f t="shared" si="338"/>
        <v>0</v>
      </c>
      <c r="AU60" s="46">
        <f t="shared" si="338"/>
        <v>0</v>
      </c>
      <c r="AV60" s="46">
        <f t="shared" si="338"/>
        <v>10</v>
      </c>
      <c r="AW60" s="46">
        <f t="shared" si="338"/>
        <v>162742.524</v>
      </c>
      <c r="AX60" s="46">
        <f t="shared" si="338"/>
        <v>50</v>
      </c>
      <c r="AY60" s="46">
        <f t="shared" si="338"/>
        <v>813712.62</v>
      </c>
      <c r="AZ60" s="46">
        <f t="shared" si="338"/>
        <v>5</v>
      </c>
      <c r="BA60" s="46">
        <f t="shared" si="338"/>
        <v>67809.384999999995</v>
      </c>
      <c r="BB60" s="46">
        <f t="shared" si="338"/>
        <v>0</v>
      </c>
      <c r="BC60" s="46">
        <f t="shared" si="338"/>
        <v>0</v>
      </c>
      <c r="BD60" s="46">
        <f t="shared" si="338"/>
        <v>45</v>
      </c>
      <c r="BE60" s="46">
        <f t="shared" si="338"/>
        <v>610284.46499999997</v>
      </c>
      <c r="BF60" s="46">
        <f t="shared" si="338"/>
        <v>1</v>
      </c>
      <c r="BG60" s="46">
        <f t="shared" si="338"/>
        <v>13561.876999999999</v>
      </c>
      <c r="BH60" s="46">
        <f t="shared" si="338"/>
        <v>0</v>
      </c>
      <c r="BI60" s="46">
        <f t="shared" si="338"/>
        <v>0</v>
      </c>
      <c r="BJ60" s="46">
        <f t="shared" si="338"/>
        <v>0</v>
      </c>
      <c r="BK60" s="46">
        <f t="shared" si="338"/>
        <v>0</v>
      </c>
      <c r="BL60" s="46">
        <f t="shared" si="338"/>
        <v>20</v>
      </c>
      <c r="BM60" s="46">
        <f t="shared" si="338"/>
        <v>325485.04800000001</v>
      </c>
      <c r="BN60" s="46">
        <f t="shared" si="338"/>
        <v>10</v>
      </c>
      <c r="BO60" s="46">
        <f t="shared" si="338"/>
        <v>135618.76999999999</v>
      </c>
      <c r="BP60" s="46">
        <f t="shared" si="338"/>
        <v>0</v>
      </c>
      <c r="BQ60" s="46">
        <f t="shared" si="338"/>
        <v>0</v>
      </c>
      <c r="BR60" s="46">
        <f t="shared" si="338"/>
        <v>0</v>
      </c>
      <c r="BS60" s="46">
        <f t="shared" si="338"/>
        <v>0</v>
      </c>
      <c r="BT60" s="46">
        <f t="shared" si="338"/>
        <v>0</v>
      </c>
      <c r="BU60" s="46">
        <f t="shared" si="338"/>
        <v>0</v>
      </c>
      <c r="BV60" s="46">
        <f t="shared" si="338"/>
        <v>80</v>
      </c>
      <c r="BW60" s="46">
        <f t="shared" si="338"/>
        <v>1301940.192</v>
      </c>
      <c r="BX60" s="46">
        <v>12</v>
      </c>
      <c r="BY60" s="46">
        <f t="shared" si="338"/>
        <v>10</v>
      </c>
      <c r="BZ60" s="46">
        <f t="shared" si="338"/>
        <v>162742.524</v>
      </c>
      <c r="CA60" s="46">
        <f t="shared" si="338"/>
        <v>6</v>
      </c>
      <c r="CB60" s="46">
        <f t="shared" ref="CB60:CT60" si="339">SUM(CB61:CB62)</f>
        <v>97645.5144</v>
      </c>
      <c r="CC60" s="46">
        <f t="shared" si="339"/>
        <v>15</v>
      </c>
      <c r="CD60" s="46">
        <f t="shared" si="339"/>
        <v>244113.78599999996</v>
      </c>
      <c r="CE60" s="46">
        <f t="shared" si="339"/>
        <v>90</v>
      </c>
      <c r="CF60" s="46">
        <f t="shared" si="339"/>
        <v>1464682.716</v>
      </c>
      <c r="CG60" s="46">
        <f t="shared" si="339"/>
        <v>17</v>
      </c>
      <c r="CH60" s="46">
        <f t="shared" si="339"/>
        <v>230551.90899999999</v>
      </c>
      <c r="CI60" s="46">
        <f t="shared" si="339"/>
        <v>110</v>
      </c>
      <c r="CJ60" s="46">
        <f t="shared" si="339"/>
        <v>1491806.4699999997</v>
      </c>
      <c r="CK60" s="46">
        <f t="shared" si="339"/>
        <v>2</v>
      </c>
      <c r="CL60" s="46">
        <f t="shared" si="339"/>
        <v>27123.753999999997</v>
      </c>
      <c r="CM60" s="46">
        <f t="shared" si="339"/>
        <v>20</v>
      </c>
      <c r="CN60" s="46">
        <f t="shared" si="339"/>
        <v>325485.04800000001</v>
      </c>
      <c r="CO60" s="46">
        <f t="shared" si="339"/>
        <v>0</v>
      </c>
      <c r="CP60" s="46">
        <f t="shared" si="339"/>
        <v>0</v>
      </c>
      <c r="CQ60" s="46">
        <f t="shared" si="339"/>
        <v>5</v>
      </c>
      <c r="CR60" s="46">
        <f t="shared" si="339"/>
        <v>124478.65674999999</v>
      </c>
      <c r="CS60" s="46">
        <f t="shared" si="339"/>
        <v>22</v>
      </c>
      <c r="CT60" s="46">
        <f t="shared" si="339"/>
        <v>475246.91830000002</v>
      </c>
      <c r="CU60" s="46"/>
      <c r="CV60" s="46"/>
      <c r="CW60" s="46"/>
      <c r="CX60" s="46"/>
      <c r="CY60" s="46">
        <f t="shared" ref="CY60:CZ60" si="340">SUM(CY61:CY62)</f>
        <v>865</v>
      </c>
      <c r="CZ60" s="46">
        <f t="shared" si="340"/>
        <v>12781003.496449996</v>
      </c>
    </row>
    <row r="61" spans="1:104" ht="30" x14ac:dyDescent="0.25">
      <c r="A61" s="66"/>
      <c r="B61" s="65">
        <v>35</v>
      </c>
      <c r="C61" s="23" t="s">
        <v>168</v>
      </c>
      <c r="D61" s="21">
        <f>D59</f>
        <v>9860</v>
      </c>
      <c r="E61" s="21">
        <v>9959</v>
      </c>
      <c r="F61" s="18">
        <v>0.98</v>
      </c>
      <c r="G61" s="18"/>
      <c r="H61" s="29">
        <v>1</v>
      </c>
      <c r="I61" s="30"/>
      <c r="J61" s="17">
        <v>1.4</v>
      </c>
      <c r="K61" s="17">
        <v>1.68</v>
      </c>
      <c r="L61" s="17">
        <v>2.23</v>
      </c>
      <c r="M61" s="19">
        <v>2.57</v>
      </c>
      <c r="N61" s="22"/>
      <c r="O61" s="20">
        <f t="shared" ref="O61:O62" si="341">SUM(N61/12*9*$D61*$F61*$H61*$J61*O$9)+SUM(N61/12*3*$E61*$F61*$H61*$J61*O$9)</f>
        <v>0</v>
      </c>
      <c r="P61" s="22">
        <v>10</v>
      </c>
      <c r="Q61" s="20">
        <f t="shared" ref="Q61:Q62" si="342">SUM(P61/12*9*$D61*$F61*$H61*$J61*Q$9)+SUM(P61/12*3*$E61*$F61*$H61*$J61*Q$9)</f>
        <v>135618.76999999999</v>
      </c>
      <c r="R61" s="21"/>
      <c r="S61" s="20">
        <f t="shared" ref="S61:S62" si="343">SUM(R61/12*9*$D61*$F61*$H61*$J61*S$9)+SUM(R61/12*3*$E61*$F61*$H61*$J61*S$9)</f>
        <v>0</v>
      </c>
      <c r="T61" s="22">
        <v>220</v>
      </c>
      <c r="U61" s="20">
        <f t="shared" ref="U61:U62" si="344">SUM(T61/12*9*$D61*$F61*$H61*$J61*U$9)+SUM(T61/12*3*$E61*$F61*$H61*$J61*U$9)</f>
        <v>2983612.9399999995</v>
      </c>
      <c r="V61" s="22"/>
      <c r="W61" s="20">
        <f t="shared" ref="W61:W62" si="345">SUM(V61/12*9*$D61*$F61*$H61*$J61*W$9)+SUM(V61/12*3*$E61*$F61*$H61*$J61*W$9)</f>
        <v>0</v>
      </c>
      <c r="X61" s="22">
        <v>65</v>
      </c>
      <c r="Y61" s="20">
        <f t="shared" ref="Y61:Y62" si="346">SUM(X61/12*9*$D61*$F61*$H61*$J61*Y$9)+SUM(X61/12*3*$E61*$F61*$H61*$J61*Y$9)</f>
        <v>881522.005</v>
      </c>
      <c r="Z61" s="22"/>
      <c r="AA61" s="20">
        <f t="shared" ref="AA61:AA62" si="347">SUM(Z61/12*9*$D61*$F61*$H61*$J61*AA$9)+SUM(Z61/12*3*$E61*$F61*$H61*$J61*AA$9)</f>
        <v>0</v>
      </c>
      <c r="AB61" s="22"/>
      <c r="AC61" s="20">
        <f t="shared" ref="AC61:AC62" si="348">SUM(AB61/12*9*$D61*$F61*$H61*$J61*AC$9)+SUM(AB61/12*3*$E61*$F61*$H61*$J61*AC$9)</f>
        <v>0</v>
      </c>
      <c r="AD61" s="21">
        <v>50</v>
      </c>
      <c r="AE61" s="20">
        <f t="shared" ref="AE61:AE62" si="349">SUM(AD61/12*9*$D61*$F61*$H61*$J61*AE$9)+SUM(AD61/12*3*$E61*$F61*$H61*$J61*AE$9)</f>
        <v>678093.84999999986</v>
      </c>
      <c r="AF61" s="22">
        <v>2</v>
      </c>
      <c r="AG61" s="20">
        <f t="shared" ref="AG61:AG62" si="350">SUM(AF61/12*9*$D61*$F61*$H61*$J61*AG$9)+SUM(AF61/12*3*$E61*$F61*$H61*$J61*AG$9)</f>
        <v>27123.753999999997</v>
      </c>
      <c r="AH61" s="22"/>
      <c r="AI61" s="20">
        <f t="shared" ref="AI61:AI62" si="351">SUM(AH61/12*9*$D61*$F61*$H61*$J61*AI$9)+SUM(AH61/12*3*$E61*$F61*$H61*$J61*AI$9)</f>
        <v>0</v>
      </c>
      <c r="AJ61" s="22"/>
      <c r="AK61" s="20">
        <f t="shared" ref="AK61:AK62" si="352">SUM(AJ61/12*9*$D61*$F61*$H61*$J61*AK$9)+SUM(AJ61/12*3*$E61*$F61*$H61*$J61*AK$9)</f>
        <v>0</v>
      </c>
      <c r="AL61" s="22"/>
      <c r="AM61" s="20">
        <f t="shared" ref="AM61:AM62" si="353">SUM(AL61/12*9*$D61*$F61*$H61*$K61*AM$9)+SUM(AL61/12*3*$E61*$F61*$H61*$K61*AM$9)</f>
        <v>0</v>
      </c>
      <c r="AN61" s="22"/>
      <c r="AO61" s="20">
        <f t="shared" ref="AO61:AO62" si="354">SUM(AN61/12*9*$D61*$F61*$H61*$K61*AO$9)+SUM(AN61/12*3*$E61*$F61*$H61*$K61*AO$9)</f>
        <v>0</v>
      </c>
      <c r="AP61" s="22"/>
      <c r="AQ61" s="20">
        <f t="shared" ref="AQ61:AQ62" si="355">SUM(AP61/12*9*$D61*$F61*$H61*$K61*AQ$9)+SUM(AP61/12*3*$E61*$F61*$H61*$K61*AQ$9)</f>
        <v>0</v>
      </c>
      <c r="AR61" s="22"/>
      <c r="AS61" s="20">
        <f t="shared" ref="AS61:AS62" si="356">SUM(AR61/12*9*$D61*$F61*$H61*$K61*AS$9)+SUM(AR61/12*3*$E61*$F61*$H61*$K61*AS$9)</f>
        <v>0</v>
      </c>
      <c r="AT61" s="22"/>
      <c r="AU61" s="20">
        <f t="shared" ref="AU61:AU62" si="357">SUM(AT61/12*9*$D61*$F61*$H61*$K61*AU$9)+SUM(AT61/12*3*$E61*$F61*$H61*$K61*AU$9)</f>
        <v>0</v>
      </c>
      <c r="AV61" s="31">
        <v>10</v>
      </c>
      <c r="AW61" s="20">
        <f t="shared" ref="AW61:AW62" si="358">SUM(AV61/12*9*$D61*$F61*$H61*$K61*AW$9)+SUM(AV61/12*3*$E61*$F61*$H61*$K61*AW$9)</f>
        <v>162742.524</v>
      </c>
      <c r="AX61" s="31">
        <v>50</v>
      </c>
      <c r="AY61" s="20">
        <f t="shared" ref="AY61:AY62" si="359">SUM(AX61/12*9*$D61*$F61*$H61*$K61*AY$9)+SUM(AX61/12*3*$E61*$F61*$H61*$K61*AY$9)</f>
        <v>813712.62</v>
      </c>
      <c r="AZ61" s="22">
        <v>5</v>
      </c>
      <c r="BA61" s="20">
        <f t="shared" ref="BA61:BA62" si="360">SUM(AZ61/12*9*$D61*$F61*$H61*$J61*BA$9)+SUM(AZ61/12*3*$E61*$F61*$H61*$J61*BA$9)</f>
        <v>67809.384999999995</v>
      </c>
      <c r="BB61" s="22"/>
      <c r="BC61" s="20">
        <f t="shared" ref="BC61:BC62" si="361">SUM(BB61/12*9*$D61*$F61*$H61*$J61*BC$9)+SUM(BB61/12*3*$E61*$F61*$H61*$J61*BC$9)</f>
        <v>0</v>
      </c>
      <c r="BD61" s="22">
        <v>45</v>
      </c>
      <c r="BE61" s="20">
        <f t="shared" ref="BE61:BE62" si="362">SUM(BD61/12*9*$D61*$F61*$H61*$J61*BE$9)+SUM(BD61/12*3*$E61*$F61*$H61*$J61*BE$9)</f>
        <v>610284.46499999997</v>
      </c>
      <c r="BF61" s="22">
        <v>1</v>
      </c>
      <c r="BG61" s="20">
        <f t="shared" ref="BG61:BG62" si="363">SUM(BF61/12*9*$D61*$F61*$H61*$J61*BG$9)+SUM(BF61/12*3*$E61*$F61*$H61*$J61*BG$9)</f>
        <v>13561.876999999999</v>
      </c>
      <c r="BH61" s="22"/>
      <c r="BI61" s="20">
        <f t="shared" ref="BI61:BI62" si="364">SUM(BH61/12*9*$D61*$F61*$H61*$J61*BI$9)+SUM(BH61/12*3*$E61*$F61*$H61*$J61*BI$9)</f>
        <v>0</v>
      </c>
      <c r="BJ61" s="22"/>
      <c r="BK61" s="20">
        <f t="shared" ref="BK61:BK62" si="365">SUM(BJ61/12*9*$D61*$F61*$H61*$K61*BK$9)+SUM(BJ61/12*3*$E61*$F61*$H61*$K61*BK$9)</f>
        <v>0</v>
      </c>
      <c r="BL61" s="22">
        <v>20</v>
      </c>
      <c r="BM61" s="20">
        <f t="shared" ref="BM61:BM62" si="366">SUM(BL61/12*9*$D61*$F61*$H61*$K61*BM$9)+SUM(BL61/12*3*$E61*$F61*$H61*$K61*BM$9)</f>
        <v>325485.04800000001</v>
      </c>
      <c r="BN61" s="22">
        <v>10</v>
      </c>
      <c r="BO61" s="20">
        <f t="shared" ref="BO61:BO62" si="367">SUM(BN61/12*9*$D61*$F61*$H61*$J61*BO$9)+SUM(BN61/12*3*$E61*$F61*$H61*$J61*BO$9)</f>
        <v>135618.76999999999</v>
      </c>
      <c r="BP61" s="31"/>
      <c r="BQ61" s="20">
        <f t="shared" ref="BQ61:BQ62" si="368">SUM(BP61/12*9*$D61*$F61*$H61*$K61*BQ$9)+SUM(BP61/12*3*$E61*$F61*$H61*$K61*BQ$9)</f>
        <v>0</v>
      </c>
      <c r="BR61" s="22"/>
      <c r="BS61" s="20">
        <f t="shared" ref="BS61:BS62" si="369">SUM(BR61/12*9*$D61*$F61*$H61*$J61*BS$9)+SUM(BR61/12*3*$E61*$F61*$H61*$J61*BS$9)</f>
        <v>0</v>
      </c>
      <c r="BT61" s="22"/>
      <c r="BU61" s="20">
        <f t="shared" ref="BU61:BU62" si="370">SUM(BT61/12*9*$D61*$F61*$H61*$J61*BU$9)+SUM(BT61/12*3*$E61*$F61*$H61*$J61*BU$9)</f>
        <v>0</v>
      </c>
      <c r="BV61" s="31">
        <v>80</v>
      </c>
      <c r="BW61" s="20">
        <f t="shared" ref="BW61:BW62" si="371">SUM(BV61/12*9*$D61*$F61*$H61*$K61*BW$9)+SUM(BV61/12*3*$E61*$F61*$H61*$K61*BW$9)</f>
        <v>1301940.192</v>
      </c>
      <c r="BX61" s="20">
        <v>12</v>
      </c>
      <c r="BY61" s="31">
        <v>10</v>
      </c>
      <c r="BZ61" s="20">
        <f t="shared" ref="BZ61:BZ62" si="372">SUM(BY61/12*9*$D61*$F61*$H61*$K61*BZ$9)+SUM(BY61/12*3*$E61*$F61*$H61*$K61*BZ$9)</f>
        <v>162742.524</v>
      </c>
      <c r="CA61" s="31">
        <v>6</v>
      </c>
      <c r="CB61" s="20">
        <f t="shared" ref="CB61:CB62" si="373">SUM(CA61/12*9*$D61*$F61*$H61*$K61*CB$9)+SUM(CA61/12*3*$E61*$F61*$H61*$K61*CB$9)</f>
        <v>97645.5144</v>
      </c>
      <c r="CC61" s="31">
        <v>15</v>
      </c>
      <c r="CD61" s="20">
        <f t="shared" ref="CD61:CD62" si="374">SUM(CC61/12*9*$D61*$F61*$H61*$K61*CD$9)+SUM(CC61/12*3*$E61*$F61*$H61*$K61*CD$9)</f>
        <v>244113.78599999996</v>
      </c>
      <c r="CE61" s="22">
        <v>90</v>
      </c>
      <c r="CF61" s="20">
        <f t="shared" ref="CF61:CF62" si="375">SUM(CE61/12*9*$D61*$F61*$H61*$K61*CF$9)+SUM(CE61/12*3*$E61*$F61*$H61*$K61*CF$9)</f>
        <v>1464682.716</v>
      </c>
      <c r="CG61" s="22">
        <v>17</v>
      </c>
      <c r="CH61" s="20">
        <f t="shared" ref="CH61:CH62" si="376">SUM(CG61/12*9*$D61*$F61*$H61*$J61*CH$9)+SUM(CG61/12*3*$E61*$F61*$H61*$J61*CH$9)</f>
        <v>230551.90899999999</v>
      </c>
      <c r="CI61" s="22">
        <v>110</v>
      </c>
      <c r="CJ61" s="20">
        <f t="shared" ref="CJ61:CJ62" si="377">SUM(CI61/12*9*$D61*$F61*$H61*$J61*CJ$9)+SUM(CI61/12*3*$E61*$F61*$H61*$J61*CJ$9)</f>
        <v>1491806.4699999997</v>
      </c>
      <c r="CK61" s="22">
        <v>2</v>
      </c>
      <c r="CL61" s="20">
        <f t="shared" ref="CL61:CL62" si="378">SUM(CK61/12*9*$D61*$F61*$H61*$J61*CL$9)+SUM(CK61/12*3*$E61*$F61*$H61*$J61*CL$9)</f>
        <v>27123.753999999997</v>
      </c>
      <c r="CM61" s="22">
        <v>20</v>
      </c>
      <c r="CN61" s="20">
        <f t="shared" ref="CN61:CN62" si="379">SUM(CM61/12*9*$D61*$F61*$H61*$K61*CN$9)+SUM(CM61/12*3*$E61*$F61*$H61*$K61*CN$9)</f>
        <v>325485.04800000001</v>
      </c>
      <c r="CO61" s="22"/>
      <c r="CP61" s="20">
        <f t="shared" ref="CP61:CP62" si="380">SUM(CO61/12*9*$D61*$F61*$H61*$K61*CP$9)+SUM(CO61/12*3*$E61*$F61*$H61*$K61*CP$9)</f>
        <v>0</v>
      </c>
      <c r="CQ61" s="31">
        <v>5</v>
      </c>
      <c r="CR61" s="20">
        <f t="shared" ref="CR61:CR62" si="381">SUM(CQ61/12*9*$D61*$F61*$H61*$M61*CR$9)+SUM(CQ61/12*3*$E61*$F61*$H61*$M61*CR$9)</f>
        <v>124478.65674999999</v>
      </c>
      <c r="CS61" s="31">
        <f>12+10</f>
        <v>22</v>
      </c>
      <c r="CT61" s="20">
        <f t="shared" ref="CT61:CT62" si="382">SUM(CS61/12*9*$D61*$F61*$H61*$L61*CT$9)+SUM(CS61/12*3*$E61*$F61*$H61*$L61*CT$9)</f>
        <v>475246.91830000002</v>
      </c>
      <c r="CU61" s="20"/>
      <c r="CV61" s="20"/>
      <c r="CW61" s="20"/>
      <c r="CX61" s="20"/>
      <c r="CY61" s="53">
        <f>SUM(AD61,R61,T61,AB61,N61,V61,P61,BF61,BT61,CG61,CK61,BH61,CI61,AF61,AZ61,BB61,AH61,BD61,BR61,AJ61,X61,CO61,BJ61,CM61,BL61,BY61,CC61,BV61,CA61,AL61,AN61,AP61,AR61,AT61,AX61,AV61,BP61,CS61,CQ61,CE61,Z61,BN61)</f>
        <v>865</v>
      </c>
      <c r="CZ61" s="53">
        <f>SUM(AE61,S61,U61,AC61,O61,W61,Q61,BG61,BU61,CH61,CL61,BI61,CJ61,AG61,BA61,BC61,AI61,BE61,BS61,AK61,Y61,CP61,BK61,CN61,BM61,BZ61,CD61,BW61,CB61,AM61,AO61,AQ61,AS61,AU61,AY61,AW61,BQ61,CT61,CR61,CF61,AA61,BO61)</f>
        <v>12781003.496449996</v>
      </c>
    </row>
    <row r="62" spans="1:104" ht="45" x14ac:dyDescent="0.25">
      <c r="A62" s="66"/>
      <c r="B62" s="65">
        <v>36</v>
      </c>
      <c r="C62" s="23" t="s">
        <v>169</v>
      </c>
      <c r="D62" s="21">
        <f>D61</f>
        <v>9860</v>
      </c>
      <c r="E62" s="21">
        <v>9959</v>
      </c>
      <c r="F62" s="18">
        <v>2.79</v>
      </c>
      <c r="G62" s="18"/>
      <c r="H62" s="29">
        <v>1</v>
      </c>
      <c r="I62" s="30"/>
      <c r="J62" s="17">
        <v>1.4</v>
      </c>
      <c r="K62" s="17">
        <v>1.68</v>
      </c>
      <c r="L62" s="17">
        <v>2.23</v>
      </c>
      <c r="M62" s="19">
        <v>2.57</v>
      </c>
      <c r="N62" s="22"/>
      <c r="O62" s="20">
        <f t="shared" si="341"/>
        <v>0</v>
      </c>
      <c r="P62" s="22"/>
      <c r="Q62" s="20">
        <f t="shared" si="342"/>
        <v>0</v>
      </c>
      <c r="R62" s="21"/>
      <c r="S62" s="20">
        <f t="shared" si="343"/>
        <v>0</v>
      </c>
      <c r="T62" s="22"/>
      <c r="U62" s="20">
        <f t="shared" si="344"/>
        <v>0</v>
      </c>
      <c r="V62" s="22"/>
      <c r="W62" s="20">
        <f t="shared" si="345"/>
        <v>0</v>
      </c>
      <c r="X62" s="22"/>
      <c r="Y62" s="20">
        <f t="shared" si="346"/>
        <v>0</v>
      </c>
      <c r="Z62" s="22"/>
      <c r="AA62" s="20">
        <f t="shared" si="347"/>
        <v>0</v>
      </c>
      <c r="AB62" s="22"/>
      <c r="AC62" s="20">
        <f t="shared" si="348"/>
        <v>0</v>
      </c>
      <c r="AD62" s="21"/>
      <c r="AE62" s="20">
        <f t="shared" si="349"/>
        <v>0</v>
      </c>
      <c r="AF62" s="22"/>
      <c r="AG62" s="20">
        <f t="shared" si="350"/>
        <v>0</v>
      </c>
      <c r="AH62" s="22"/>
      <c r="AI62" s="20">
        <f t="shared" si="351"/>
        <v>0</v>
      </c>
      <c r="AJ62" s="22"/>
      <c r="AK62" s="20">
        <f t="shared" si="352"/>
        <v>0</v>
      </c>
      <c r="AL62" s="22"/>
      <c r="AM62" s="20">
        <f t="shared" si="353"/>
        <v>0</v>
      </c>
      <c r="AN62" s="22"/>
      <c r="AO62" s="20">
        <f t="shared" si="354"/>
        <v>0</v>
      </c>
      <c r="AP62" s="22"/>
      <c r="AQ62" s="20">
        <f t="shared" si="355"/>
        <v>0</v>
      </c>
      <c r="AR62" s="22"/>
      <c r="AS62" s="20">
        <f t="shared" si="356"/>
        <v>0</v>
      </c>
      <c r="AT62" s="22"/>
      <c r="AU62" s="20">
        <f t="shared" si="357"/>
        <v>0</v>
      </c>
      <c r="AV62" s="22"/>
      <c r="AW62" s="20">
        <f t="shared" si="358"/>
        <v>0</v>
      </c>
      <c r="AX62" s="22"/>
      <c r="AY62" s="20">
        <f t="shared" si="359"/>
        <v>0</v>
      </c>
      <c r="AZ62" s="22"/>
      <c r="BA62" s="20">
        <f t="shared" si="360"/>
        <v>0</v>
      </c>
      <c r="BB62" s="22"/>
      <c r="BC62" s="20">
        <f t="shared" si="361"/>
        <v>0</v>
      </c>
      <c r="BD62" s="22"/>
      <c r="BE62" s="20">
        <f t="shared" si="362"/>
        <v>0</v>
      </c>
      <c r="BF62" s="22"/>
      <c r="BG62" s="20">
        <f t="shared" si="363"/>
        <v>0</v>
      </c>
      <c r="BH62" s="22"/>
      <c r="BI62" s="20">
        <f t="shared" si="364"/>
        <v>0</v>
      </c>
      <c r="BJ62" s="22"/>
      <c r="BK62" s="20">
        <f t="shared" si="365"/>
        <v>0</v>
      </c>
      <c r="BL62" s="22"/>
      <c r="BM62" s="20">
        <f t="shared" si="366"/>
        <v>0</v>
      </c>
      <c r="BN62" s="22"/>
      <c r="BO62" s="20">
        <f t="shared" si="367"/>
        <v>0</v>
      </c>
      <c r="BP62" s="22"/>
      <c r="BQ62" s="20">
        <f t="shared" si="368"/>
        <v>0</v>
      </c>
      <c r="BR62" s="22"/>
      <c r="BS62" s="20">
        <f t="shared" si="369"/>
        <v>0</v>
      </c>
      <c r="BT62" s="22"/>
      <c r="BU62" s="20">
        <f t="shared" si="370"/>
        <v>0</v>
      </c>
      <c r="BV62" s="22"/>
      <c r="BW62" s="20">
        <f t="shared" si="371"/>
        <v>0</v>
      </c>
      <c r="BX62" s="20">
        <v>0</v>
      </c>
      <c r="BY62" s="22"/>
      <c r="BZ62" s="20">
        <f t="shared" si="372"/>
        <v>0</v>
      </c>
      <c r="CA62" s="22"/>
      <c r="CB62" s="20">
        <f t="shared" si="373"/>
        <v>0</v>
      </c>
      <c r="CC62" s="22"/>
      <c r="CD62" s="20">
        <f t="shared" si="374"/>
        <v>0</v>
      </c>
      <c r="CE62" s="22"/>
      <c r="CF62" s="20">
        <f t="shared" si="375"/>
        <v>0</v>
      </c>
      <c r="CG62" s="22"/>
      <c r="CH62" s="20">
        <f t="shared" si="376"/>
        <v>0</v>
      </c>
      <c r="CI62" s="22"/>
      <c r="CJ62" s="20">
        <f t="shared" si="377"/>
        <v>0</v>
      </c>
      <c r="CK62" s="22"/>
      <c r="CL62" s="20">
        <f t="shared" si="378"/>
        <v>0</v>
      </c>
      <c r="CM62" s="22"/>
      <c r="CN62" s="20">
        <f t="shared" si="379"/>
        <v>0</v>
      </c>
      <c r="CO62" s="22"/>
      <c r="CP62" s="20">
        <f t="shared" si="380"/>
        <v>0</v>
      </c>
      <c r="CQ62" s="22"/>
      <c r="CR62" s="20">
        <f t="shared" si="381"/>
        <v>0</v>
      </c>
      <c r="CS62" s="22"/>
      <c r="CT62" s="20">
        <f t="shared" si="382"/>
        <v>0</v>
      </c>
      <c r="CU62" s="20"/>
      <c r="CV62" s="20"/>
      <c r="CW62" s="20"/>
      <c r="CX62" s="20"/>
      <c r="CY62" s="53">
        <f>SUM(AD62,R62,T62,AB62,N62,V62,P62,BF62,BT62,CG62,CK62,BH62,CI62,AF62,AZ62,BB62,AH62,BD62,BR62,AJ62,X62,CO62,BJ62,CM62,BL62,BY62,CC62,BV62,CA62,AL62,AN62,AP62,AR62,AT62,AX62,AV62,BP62,CS62,CQ62,CE62,Z62,BN62)</f>
        <v>0</v>
      </c>
      <c r="CZ62" s="53">
        <f>SUM(AE62,S62,U62,AC62,O62,W62,Q62,BG62,BU62,CH62,CL62,BI62,CJ62,AG62,BA62,BC62,AI62,BE62,BS62,AK62,Y62,CP62,BK62,CN62,BM62,BZ62,CD62,BW62,CB62,AM62,AO62,AQ62,AS62,AU62,AY62,AW62,BQ62,CT62,CR62,CF62,AA62,BO62)</f>
        <v>0</v>
      </c>
    </row>
    <row r="63" spans="1:104" x14ac:dyDescent="0.25">
      <c r="A63" s="75">
        <v>16</v>
      </c>
      <c r="B63" s="84"/>
      <c r="C63" s="89" t="s">
        <v>170</v>
      </c>
      <c r="D63" s="79"/>
      <c r="E63" s="79">
        <v>9959</v>
      </c>
      <c r="F63" s="80">
        <v>1.06</v>
      </c>
      <c r="G63" s="80"/>
      <c r="H63" s="85">
        <v>1</v>
      </c>
      <c r="I63" s="86"/>
      <c r="J63" s="17">
        <v>1.4</v>
      </c>
      <c r="K63" s="17">
        <v>1.68</v>
      </c>
      <c r="L63" s="17">
        <v>2.23</v>
      </c>
      <c r="M63" s="19">
        <v>2.57</v>
      </c>
      <c r="N63" s="46">
        <f t="shared" ref="N63:BY63" si="383">SUM(N64:N65)</f>
        <v>30</v>
      </c>
      <c r="O63" s="46">
        <f t="shared" si="383"/>
        <v>1066959.9149999998</v>
      </c>
      <c r="P63" s="46">
        <f t="shared" si="383"/>
        <v>6</v>
      </c>
      <c r="Q63" s="46">
        <f t="shared" si="383"/>
        <v>78049.98599999999</v>
      </c>
      <c r="R63" s="46">
        <f t="shared" si="383"/>
        <v>0</v>
      </c>
      <c r="S63" s="46">
        <f t="shared" si="383"/>
        <v>0</v>
      </c>
      <c r="T63" s="46">
        <f t="shared" si="383"/>
        <v>200</v>
      </c>
      <c r="U63" s="46">
        <f t="shared" si="383"/>
        <v>2601666.1999999997</v>
      </c>
      <c r="V63" s="46">
        <f t="shared" si="383"/>
        <v>0</v>
      </c>
      <c r="W63" s="46">
        <f t="shared" si="383"/>
        <v>0</v>
      </c>
      <c r="X63" s="87">
        <f t="shared" si="383"/>
        <v>9</v>
      </c>
      <c r="Y63" s="87">
        <f t="shared" si="383"/>
        <v>117074.97899999999</v>
      </c>
      <c r="Z63" s="87">
        <f t="shared" si="383"/>
        <v>0</v>
      </c>
      <c r="AA63" s="87">
        <f t="shared" si="383"/>
        <v>0</v>
      </c>
      <c r="AB63" s="46">
        <f t="shared" si="383"/>
        <v>0</v>
      </c>
      <c r="AC63" s="46">
        <f t="shared" si="383"/>
        <v>0</v>
      </c>
      <c r="AD63" s="46">
        <f t="shared" si="383"/>
        <v>0</v>
      </c>
      <c r="AE63" s="46">
        <f t="shared" si="383"/>
        <v>0</v>
      </c>
      <c r="AF63" s="46">
        <f t="shared" si="383"/>
        <v>0</v>
      </c>
      <c r="AG63" s="46">
        <f t="shared" si="383"/>
        <v>0</v>
      </c>
      <c r="AH63" s="46">
        <f t="shared" si="383"/>
        <v>0</v>
      </c>
      <c r="AI63" s="46">
        <f t="shared" si="383"/>
        <v>0</v>
      </c>
      <c r="AJ63" s="46">
        <f t="shared" si="383"/>
        <v>0</v>
      </c>
      <c r="AK63" s="46">
        <f t="shared" si="383"/>
        <v>0</v>
      </c>
      <c r="AL63" s="46">
        <f t="shared" si="383"/>
        <v>0</v>
      </c>
      <c r="AM63" s="46">
        <f t="shared" si="383"/>
        <v>0</v>
      </c>
      <c r="AN63" s="46">
        <f t="shared" si="383"/>
        <v>0</v>
      </c>
      <c r="AO63" s="46">
        <f t="shared" si="383"/>
        <v>0</v>
      </c>
      <c r="AP63" s="46">
        <f t="shared" si="383"/>
        <v>0</v>
      </c>
      <c r="AQ63" s="46">
        <f t="shared" si="383"/>
        <v>0</v>
      </c>
      <c r="AR63" s="46">
        <f t="shared" si="383"/>
        <v>18</v>
      </c>
      <c r="AS63" s="46">
        <f t="shared" si="383"/>
        <v>280979.94959999999</v>
      </c>
      <c r="AT63" s="46">
        <f t="shared" si="383"/>
        <v>0</v>
      </c>
      <c r="AU63" s="46">
        <f t="shared" si="383"/>
        <v>0</v>
      </c>
      <c r="AV63" s="46">
        <f t="shared" si="383"/>
        <v>92</v>
      </c>
      <c r="AW63" s="46">
        <f t="shared" si="383"/>
        <v>1436119.7423999999</v>
      </c>
      <c r="AX63" s="46">
        <f t="shared" si="383"/>
        <v>9</v>
      </c>
      <c r="AY63" s="46">
        <f t="shared" si="383"/>
        <v>140489.9748</v>
      </c>
      <c r="AZ63" s="46">
        <f t="shared" si="383"/>
        <v>3</v>
      </c>
      <c r="BA63" s="46">
        <f t="shared" si="383"/>
        <v>39024.992999999995</v>
      </c>
      <c r="BB63" s="46">
        <f t="shared" si="383"/>
        <v>30</v>
      </c>
      <c r="BC63" s="46">
        <f t="shared" si="383"/>
        <v>390249.92999999993</v>
      </c>
      <c r="BD63" s="46">
        <f t="shared" si="383"/>
        <v>0</v>
      </c>
      <c r="BE63" s="46">
        <f t="shared" si="383"/>
        <v>0</v>
      </c>
      <c r="BF63" s="46">
        <f t="shared" si="383"/>
        <v>44</v>
      </c>
      <c r="BG63" s="46">
        <f t="shared" si="383"/>
        <v>572366.56400000001</v>
      </c>
      <c r="BH63" s="46">
        <f t="shared" si="383"/>
        <v>0</v>
      </c>
      <c r="BI63" s="46">
        <f t="shared" si="383"/>
        <v>0</v>
      </c>
      <c r="BJ63" s="46">
        <f t="shared" si="383"/>
        <v>0</v>
      </c>
      <c r="BK63" s="46">
        <f t="shared" si="383"/>
        <v>0</v>
      </c>
      <c r="BL63" s="46">
        <f t="shared" si="383"/>
        <v>30</v>
      </c>
      <c r="BM63" s="46">
        <f t="shared" si="383"/>
        <v>468299.91599999997</v>
      </c>
      <c r="BN63" s="46">
        <f t="shared" si="383"/>
        <v>0</v>
      </c>
      <c r="BO63" s="46">
        <f t="shared" si="383"/>
        <v>0</v>
      </c>
      <c r="BP63" s="46">
        <f t="shared" si="383"/>
        <v>0</v>
      </c>
      <c r="BQ63" s="46">
        <f t="shared" si="383"/>
        <v>0</v>
      </c>
      <c r="BR63" s="46">
        <f t="shared" si="383"/>
        <v>0</v>
      </c>
      <c r="BS63" s="46">
        <f t="shared" si="383"/>
        <v>0</v>
      </c>
      <c r="BT63" s="46">
        <f t="shared" si="383"/>
        <v>0</v>
      </c>
      <c r="BU63" s="46">
        <f t="shared" si="383"/>
        <v>0</v>
      </c>
      <c r="BV63" s="46">
        <f t="shared" si="383"/>
        <v>130</v>
      </c>
      <c r="BW63" s="46">
        <f t="shared" si="383"/>
        <v>2029299.6359999999</v>
      </c>
      <c r="BX63" s="46">
        <v>68.571428571428569</v>
      </c>
      <c r="BY63" s="46">
        <f t="shared" si="383"/>
        <v>60</v>
      </c>
      <c r="BZ63" s="46">
        <f t="shared" ref="BZ63:CZ63" si="384">SUM(BZ64:BZ65)</f>
        <v>936599.83199999994</v>
      </c>
      <c r="CA63" s="46">
        <f t="shared" si="384"/>
        <v>100</v>
      </c>
      <c r="CB63" s="46">
        <f t="shared" si="384"/>
        <v>1560999.72</v>
      </c>
      <c r="CC63" s="46">
        <f t="shared" si="384"/>
        <v>76</v>
      </c>
      <c r="CD63" s="46">
        <f t="shared" si="384"/>
        <v>1186359.7871999997</v>
      </c>
      <c r="CE63" s="46">
        <f t="shared" si="384"/>
        <v>57</v>
      </c>
      <c r="CF63" s="46">
        <f t="shared" si="384"/>
        <v>889769.84039999987</v>
      </c>
      <c r="CG63" s="46">
        <f t="shared" si="384"/>
        <v>90</v>
      </c>
      <c r="CH63" s="46">
        <f t="shared" si="384"/>
        <v>1170749.7899999998</v>
      </c>
      <c r="CI63" s="46">
        <f t="shared" si="384"/>
        <v>125</v>
      </c>
      <c r="CJ63" s="46">
        <f t="shared" si="384"/>
        <v>1626041.375</v>
      </c>
      <c r="CK63" s="46">
        <f t="shared" si="384"/>
        <v>10</v>
      </c>
      <c r="CL63" s="46">
        <f t="shared" si="384"/>
        <v>130083.31</v>
      </c>
      <c r="CM63" s="46">
        <f t="shared" si="384"/>
        <v>60</v>
      </c>
      <c r="CN63" s="46">
        <f t="shared" si="384"/>
        <v>936599.83199999994</v>
      </c>
      <c r="CO63" s="46">
        <f t="shared" si="384"/>
        <v>55</v>
      </c>
      <c r="CP63" s="46">
        <f t="shared" si="384"/>
        <v>858549.84600000002</v>
      </c>
      <c r="CQ63" s="46">
        <f t="shared" si="384"/>
        <v>10</v>
      </c>
      <c r="CR63" s="46">
        <f t="shared" si="384"/>
        <v>238795.79049999997</v>
      </c>
      <c r="CS63" s="46">
        <f t="shared" si="384"/>
        <v>116</v>
      </c>
      <c r="CT63" s="46">
        <f t="shared" si="384"/>
        <v>2403567.9021999994</v>
      </c>
      <c r="CU63" s="46"/>
      <c r="CV63" s="46"/>
      <c r="CW63" s="46"/>
      <c r="CX63" s="46"/>
      <c r="CY63" s="46">
        <f t="shared" si="384"/>
        <v>1360</v>
      </c>
      <c r="CZ63" s="46">
        <f t="shared" si="384"/>
        <v>21158698.811099999</v>
      </c>
    </row>
    <row r="64" spans="1:104" ht="60" x14ac:dyDescent="0.25">
      <c r="A64" s="66"/>
      <c r="B64" s="65">
        <v>37</v>
      </c>
      <c r="C64" s="16" t="s">
        <v>171</v>
      </c>
      <c r="D64" s="21">
        <f>D155</f>
        <v>9860</v>
      </c>
      <c r="E64" s="21">
        <v>9959</v>
      </c>
      <c r="F64" s="18">
        <v>0.94</v>
      </c>
      <c r="G64" s="18"/>
      <c r="H64" s="29">
        <v>1</v>
      </c>
      <c r="I64" s="30"/>
      <c r="J64" s="17">
        <v>1.4</v>
      </c>
      <c r="K64" s="17">
        <v>1.68</v>
      </c>
      <c r="L64" s="17">
        <v>2.23</v>
      </c>
      <c r="M64" s="19">
        <v>2.57</v>
      </c>
      <c r="N64" s="22"/>
      <c r="O64" s="20">
        <f t="shared" ref="O64:O65" si="385">SUM(N64/12*9*$D64*$F64*$H64*$J64*O$9)+SUM(N64/12*3*$E64*$F64*$H64*$J64*O$9)</f>
        <v>0</v>
      </c>
      <c r="P64" s="22">
        <v>6</v>
      </c>
      <c r="Q64" s="20">
        <f t="shared" ref="Q64:Q65" si="386">SUM(P64/12*9*$D64*$F64*$H64*$J64*Q$9)+SUM(P64/12*3*$E64*$F64*$H64*$J64*Q$9)</f>
        <v>78049.98599999999</v>
      </c>
      <c r="R64" s="21"/>
      <c r="S64" s="20">
        <f t="shared" ref="S64:S65" si="387">SUM(R64/12*9*$D64*$F64*$H64*$J64*S$9)+SUM(R64/12*3*$E64*$F64*$H64*$J64*S$9)</f>
        <v>0</v>
      </c>
      <c r="T64" s="22">
        <v>200</v>
      </c>
      <c r="U64" s="20">
        <f t="shared" ref="U64:U65" si="388">SUM(T64/12*9*$D64*$F64*$H64*$J64*U$9)+SUM(T64/12*3*$E64*$F64*$H64*$J64*U$9)</f>
        <v>2601666.1999999997</v>
      </c>
      <c r="V64" s="22"/>
      <c r="W64" s="20">
        <f t="shared" ref="W64:W65" si="389">SUM(V64/12*9*$D64*$F64*$H64*$J64*W$9)+SUM(V64/12*3*$E64*$F64*$H64*$J64*W$9)</f>
        <v>0</v>
      </c>
      <c r="X64" s="22">
        <v>9</v>
      </c>
      <c r="Y64" s="20">
        <f t="shared" ref="Y64:Y65" si="390">SUM(X64/12*9*$D64*$F64*$H64*$J64*Y$9)+SUM(X64/12*3*$E64*$F64*$H64*$J64*Y$9)</f>
        <v>117074.97899999999</v>
      </c>
      <c r="Z64" s="22"/>
      <c r="AA64" s="20">
        <f t="shared" ref="AA64:AA65" si="391">SUM(Z64/12*9*$D64*$F64*$H64*$J64*AA$9)+SUM(Z64/12*3*$E64*$F64*$H64*$J64*AA$9)</f>
        <v>0</v>
      </c>
      <c r="AB64" s="22"/>
      <c r="AC64" s="20">
        <f t="shared" ref="AC64:AC65" si="392">SUM(AB64/12*9*$D64*$F64*$H64*$J64*AC$9)+SUM(AB64/12*3*$E64*$F64*$H64*$J64*AC$9)</f>
        <v>0</v>
      </c>
      <c r="AD64" s="21"/>
      <c r="AE64" s="20">
        <f t="shared" ref="AE64:AE65" si="393">SUM(AD64/12*9*$D64*$F64*$H64*$J64*AE$9)+SUM(AD64/12*3*$E64*$F64*$H64*$J64*AE$9)</f>
        <v>0</v>
      </c>
      <c r="AF64" s="22"/>
      <c r="AG64" s="20">
        <f t="shared" ref="AG64:AG65" si="394">SUM(AF64/12*9*$D64*$F64*$H64*$J64*AG$9)+SUM(AF64/12*3*$E64*$F64*$H64*$J64*AG$9)</f>
        <v>0</v>
      </c>
      <c r="AH64" s="22"/>
      <c r="AI64" s="20">
        <f t="shared" ref="AI64:AI65" si="395">SUM(AH64/12*9*$D64*$F64*$H64*$J64*AI$9)+SUM(AH64/12*3*$E64*$F64*$H64*$J64*AI$9)</f>
        <v>0</v>
      </c>
      <c r="AJ64" s="22"/>
      <c r="AK64" s="20">
        <f t="shared" ref="AK64:AK65" si="396">SUM(AJ64/12*9*$D64*$F64*$H64*$J64*AK$9)+SUM(AJ64/12*3*$E64*$F64*$H64*$J64*AK$9)</f>
        <v>0</v>
      </c>
      <c r="AL64" s="22"/>
      <c r="AM64" s="20">
        <f t="shared" ref="AM64:AM65" si="397">SUM(AL64/12*9*$D64*$F64*$H64*$K64*AM$9)+SUM(AL64/12*3*$E64*$F64*$H64*$K64*AM$9)</f>
        <v>0</v>
      </c>
      <c r="AN64" s="22"/>
      <c r="AO64" s="20">
        <f t="shared" ref="AO64:AO65" si="398">SUM(AN64/12*9*$D64*$F64*$H64*$K64*AO$9)+SUM(AN64/12*3*$E64*$F64*$H64*$K64*AO$9)</f>
        <v>0</v>
      </c>
      <c r="AP64" s="22"/>
      <c r="AQ64" s="20">
        <f t="shared" ref="AQ64:AQ65" si="399">SUM(AP64/12*9*$D64*$F64*$H64*$K64*AQ$9)+SUM(AP64/12*3*$E64*$F64*$H64*$K64*AQ$9)</f>
        <v>0</v>
      </c>
      <c r="AR64" s="31">
        <v>18</v>
      </c>
      <c r="AS64" s="20">
        <f t="shared" ref="AS64:AS65" si="400">SUM(AR64/12*9*$D64*$F64*$H64*$K64*AS$9)+SUM(AR64/12*3*$E64*$F64*$H64*$K64*AS$9)</f>
        <v>280979.94959999999</v>
      </c>
      <c r="AT64" s="22"/>
      <c r="AU64" s="20">
        <f t="shared" ref="AU64:AU65" si="401">SUM(AT64/12*9*$D64*$F64*$H64*$K64*AU$9)+SUM(AT64/12*3*$E64*$F64*$H64*$K64*AU$9)</f>
        <v>0</v>
      </c>
      <c r="AV64" s="31">
        <v>92</v>
      </c>
      <c r="AW64" s="20">
        <f t="shared" ref="AW64:AW65" si="402">SUM(AV64/12*9*$D64*$F64*$H64*$K64*AW$9)+SUM(AV64/12*3*$E64*$F64*$H64*$K64*AW$9)</f>
        <v>1436119.7423999999</v>
      </c>
      <c r="AX64" s="22">
        <v>9</v>
      </c>
      <c r="AY64" s="20">
        <f t="shared" ref="AY64:AY65" si="403">SUM(AX64/12*9*$D64*$F64*$H64*$K64*AY$9)+SUM(AX64/12*3*$E64*$F64*$H64*$K64*AY$9)</f>
        <v>140489.9748</v>
      </c>
      <c r="AZ64" s="22">
        <v>3</v>
      </c>
      <c r="BA64" s="20">
        <f t="shared" ref="BA64:BA65" si="404">SUM(AZ64/12*9*$D64*$F64*$H64*$J64*BA$9)+SUM(AZ64/12*3*$E64*$F64*$H64*$J64*BA$9)</f>
        <v>39024.992999999995</v>
      </c>
      <c r="BB64" s="22">
        <v>30</v>
      </c>
      <c r="BC64" s="20">
        <f t="shared" ref="BC64:BC65" si="405">SUM(BB64/12*9*$D64*$F64*$H64*$J64*BC$9)+SUM(BB64/12*3*$E64*$F64*$H64*$J64*BC$9)</f>
        <v>390249.92999999993</v>
      </c>
      <c r="BD64" s="22"/>
      <c r="BE64" s="20">
        <f t="shared" ref="BE64:BE65" si="406">SUM(BD64/12*9*$D64*$F64*$H64*$J64*BE$9)+SUM(BD64/12*3*$E64*$F64*$H64*$J64*BE$9)</f>
        <v>0</v>
      </c>
      <c r="BF64" s="22">
        <v>44</v>
      </c>
      <c r="BG64" s="20">
        <f t="shared" ref="BG64:BG65" si="407">SUM(BF64/12*9*$D64*$F64*$H64*$J64*BG$9)+SUM(BF64/12*3*$E64*$F64*$H64*$J64*BG$9)</f>
        <v>572366.56400000001</v>
      </c>
      <c r="BH64" s="22"/>
      <c r="BI64" s="20">
        <f t="shared" ref="BI64:BI65" si="408">SUM(BH64/12*9*$D64*$F64*$H64*$J64*BI$9)+SUM(BH64/12*3*$E64*$F64*$H64*$J64*BI$9)</f>
        <v>0</v>
      </c>
      <c r="BJ64" s="22"/>
      <c r="BK64" s="20">
        <f t="shared" ref="BK64:BK65" si="409">SUM(BJ64/12*9*$D64*$F64*$H64*$K64*BK$9)+SUM(BJ64/12*3*$E64*$F64*$H64*$K64*BK$9)</f>
        <v>0</v>
      </c>
      <c r="BL64" s="22">
        <v>30</v>
      </c>
      <c r="BM64" s="20">
        <f t="shared" ref="BM64:BM65" si="410">SUM(BL64/12*9*$D64*$F64*$H64*$K64*BM$9)+SUM(BL64/12*3*$E64*$F64*$H64*$K64*BM$9)</f>
        <v>468299.91599999997</v>
      </c>
      <c r="BN64" s="22"/>
      <c r="BO64" s="20">
        <f t="shared" ref="BO64:BO65" si="411">SUM(BN64/12*9*$D64*$F64*$H64*$J64*BO$9)+SUM(BN64/12*3*$E64*$F64*$H64*$J64*BO$9)</f>
        <v>0</v>
      </c>
      <c r="BP64" s="31"/>
      <c r="BQ64" s="20">
        <f t="shared" ref="BQ64:BQ65" si="412">SUM(BP64/12*9*$D64*$F64*$H64*$K64*BQ$9)+SUM(BP64/12*3*$E64*$F64*$H64*$K64*BQ$9)</f>
        <v>0</v>
      </c>
      <c r="BR64" s="22"/>
      <c r="BS64" s="20">
        <f t="shared" ref="BS64:BS65" si="413">SUM(BR64/12*9*$D64*$F64*$H64*$J64*BS$9)+SUM(BR64/12*3*$E64*$F64*$H64*$J64*BS$9)</f>
        <v>0</v>
      </c>
      <c r="BT64" s="22"/>
      <c r="BU64" s="20">
        <f t="shared" ref="BU64:BU65" si="414">SUM(BT64/12*9*$D64*$F64*$H64*$J64*BU$9)+SUM(BT64/12*3*$E64*$F64*$H64*$J64*BU$9)</f>
        <v>0</v>
      </c>
      <c r="BV64" s="31">
        <v>130</v>
      </c>
      <c r="BW64" s="20">
        <f t="shared" ref="BW64:BW65" si="415">SUM(BV64/12*9*$D64*$F64*$H64*$K64*BW$9)+SUM(BV64/12*3*$E64*$F64*$H64*$K64*BW$9)</f>
        <v>2029299.6359999999</v>
      </c>
      <c r="BX64" s="20">
        <v>68.571428571428569</v>
      </c>
      <c r="BY64" s="31">
        <v>60</v>
      </c>
      <c r="BZ64" s="20">
        <f t="shared" ref="BZ64:BZ65" si="416">SUM(BY64/12*9*$D64*$F64*$H64*$K64*BZ$9)+SUM(BY64/12*3*$E64*$F64*$H64*$K64*BZ$9)</f>
        <v>936599.83199999994</v>
      </c>
      <c r="CA64" s="31">
        <v>100</v>
      </c>
      <c r="CB64" s="20">
        <f t="shared" ref="CB64:CB65" si="417">SUM(CA64/12*9*$D64*$F64*$H64*$K64*CB$9)+SUM(CA64/12*3*$E64*$F64*$H64*$K64*CB$9)</f>
        <v>1560999.72</v>
      </c>
      <c r="CC64" s="31">
        <v>76</v>
      </c>
      <c r="CD64" s="20">
        <f t="shared" ref="CD64:CD65" si="418">SUM(CC64/12*9*$D64*$F64*$H64*$K64*CD$9)+SUM(CC64/12*3*$E64*$F64*$H64*$K64*CD$9)</f>
        <v>1186359.7871999997</v>
      </c>
      <c r="CE64" s="22">
        <v>57</v>
      </c>
      <c r="CF64" s="20">
        <f t="shared" ref="CF64:CF65" si="419">SUM(CE64/12*9*$D64*$F64*$H64*$K64*CF$9)+SUM(CE64/12*3*$E64*$F64*$H64*$K64*CF$9)</f>
        <v>889769.84039999987</v>
      </c>
      <c r="CG64" s="22">
        <v>90</v>
      </c>
      <c r="CH64" s="20">
        <f t="shared" ref="CH64:CH65" si="420">SUM(CG64/12*9*$D64*$F64*$H64*$J64*CH$9)+SUM(CG64/12*3*$E64*$F64*$H64*$J64*CH$9)</f>
        <v>1170749.7899999998</v>
      </c>
      <c r="CI64" s="22">
        <v>125</v>
      </c>
      <c r="CJ64" s="20">
        <f t="shared" ref="CJ64:CJ65" si="421">SUM(CI64/12*9*$D64*$F64*$H64*$J64*CJ$9)+SUM(CI64/12*3*$E64*$F64*$H64*$J64*CJ$9)</f>
        <v>1626041.375</v>
      </c>
      <c r="CK64" s="22">
        <v>10</v>
      </c>
      <c r="CL64" s="20">
        <f t="shared" ref="CL64:CL65" si="422">SUM(CK64/12*9*$D64*$F64*$H64*$J64*CL$9)+SUM(CK64/12*3*$E64*$F64*$H64*$J64*CL$9)</f>
        <v>130083.31</v>
      </c>
      <c r="CM64" s="22">
        <v>60</v>
      </c>
      <c r="CN64" s="20">
        <f t="shared" ref="CN64:CN65" si="423">SUM(CM64/12*9*$D64*$F64*$H64*$K64*CN$9)+SUM(CM64/12*3*$E64*$F64*$H64*$K64*CN$9)</f>
        <v>936599.83199999994</v>
      </c>
      <c r="CO64" s="22">
        <v>55</v>
      </c>
      <c r="CP64" s="20">
        <f t="shared" ref="CP64:CP65" si="424">SUM(CO64/12*9*$D64*$F64*$H64*$K64*CP$9)+SUM(CO64/12*3*$E64*$F64*$H64*$K64*CP$9)</f>
        <v>858549.84600000002</v>
      </c>
      <c r="CQ64" s="31">
        <v>10</v>
      </c>
      <c r="CR64" s="20">
        <f t="shared" ref="CR64:CR65" si="425">SUM(CQ64/12*9*$D64*$F64*$H64*$M64*CR$9)+SUM(CQ64/12*3*$E64*$F64*$H64*$M64*CR$9)</f>
        <v>238795.79049999997</v>
      </c>
      <c r="CS64" s="31">
        <v>116</v>
      </c>
      <c r="CT64" s="20">
        <f t="shared" ref="CT64:CT65" si="426">SUM(CS64/12*9*$D64*$F64*$H64*$L64*CT$9)+SUM(CS64/12*3*$E64*$F64*$H64*$L64*CT$9)</f>
        <v>2403567.9021999994</v>
      </c>
      <c r="CU64" s="20"/>
      <c r="CV64" s="20"/>
      <c r="CW64" s="20"/>
      <c r="CX64" s="20"/>
      <c r="CY64" s="53">
        <f>SUM(AD64,R64,T64,AB64,N64,V64,P64,BF64,BT64,CG64,CK64,BH64,CI64,AF64,AZ64,BB64,AH64,BD64,BR64,AJ64,X64,CO64,BJ64,CM64,BL64,BY64,CC64,BV64,CA64,AL64,AN64,AP64,AR64,AT64,AX64,AV64,BP64,CS64,CQ64,CE64,Z64,BN64)</f>
        <v>1330</v>
      </c>
      <c r="CZ64" s="53">
        <f>SUM(AE64,S64,U64,AC64,O64,W64,Q64,BG64,BU64,CH64,CL64,BI64,CJ64,AG64,BA64,BC64,AI64,BE64,BS64,AK64,Y64,CP64,BK64,CN64,BM64,BZ64,CD64,BW64,CB64,AM64,AO64,AQ64,AS64,AU64,AY64,AW64,BQ64,CT64,CR64,CF64,AA64,BO64)</f>
        <v>20091738.8961</v>
      </c>
    </row>
    <row r="65" spans="1:104" ht="24.75" customHeight="1" x14ac:dyDescent="0.25">
      <c r="A65" s="66"/>
      <c r="B65" s="65">
        <v>38</v>
      </c>
      <c r="C65" s="23" t="s">
        <v>172</v>
      </c>
      <c r="D65" s="21">
        <f>D64</f>
        <v>9860</v>
      </c>
      <c r="E65" s="21">
        <v>9959</v>
      </c>
      <c r="F65" s="18">
        <v>2.57</v>
      </c>
      <c r="G65" s="18"/>
      <c r="H65" s="29">
        <v>1</v>
      </c>
      <c r="I65" s="30"/>
      <c r="J65" s="17">
        <v>1.4</v>
      </c>
      <c r="K65" s="17">
        <v>1.68</v>
      </c>
      <c r="L65" s="17">
        <v>2.23</v>
      </c>
      <c r="M65" s="19">
        <v>2.57</v>
      </c>
      <c r="N65" s="22">
        <v>30</v>
      </c>
      <c r="O65" s="20">
        <f t="shared" si="385"/>
        <v>1066959.9149999998</v>
      </c>
      <c r="P65" s="22">
        <v>0</v>
      </c>
      <c r="Q65" s="20">
        <f t="shared" si="386"/>
        <v>0</v>
      </c>
      <c r="R65" s="21"/>
      <c r="S65" s="20">
        <f t="shared" si="387"/>
        <v>0</v>
      </c>
      <c r="T65" s="22">
        <v>0</v>
      </c>
      <c r="U65" s="20">
        <f t="shared" si="388"/>
        <v>0</v>
      </c>
      <c r="V65" s="22">
        <v>0</v>
      </c>
      <c r="W65" s="20">
        <f t="shared" si="389"/>
        <v>0</v>
      </c>
      <c r="X65" s="22">
        <v>0</v>
      </c>
      <c r="Y65" s="20">
        <f t="shared" si="390"/>
        <v>0</v>
      </c>
      <c r="Z65" s="22"/>
      <c r="AA65" s="20">
        <f t="shared" si="391"/>
        <v>0</v>
      </c>
      <c r="AB65" s="22">
        <v>0</v>
      </c>
      <c r="AC65" s="20">
        <f t="shared" si="392"/>
        <v>0</v>
      </c>
      <c r="AD65" s="21"/>
      <c r="AE65" s="20">
        <f t="shared" si="393"/>
        <v>0</v>
      </c>
      <c r="AF65" s="22">
        <v>0</v>
      </c>
      <c r="AG65" s="20">
        <f t="shared" si="394"/>
        <v>0</v>
      </c>
      <c r="AH65" s="22">
        <v>0</v>
      </c>
      <c r="AI65" s="20">
        <f t="shared" si="395"/>
        <v>0</v>
      </c>
      <c r="AJ65" s="22"/>
      <c r="AK65" s="20">
        <f t="shared" si="396"/>
        <v>0</v>
      </c>
      <c r="AL65" s="22">
        <v>0</v>
      </c>
      <c r="AM65" s="20">
        <f t="shared" si="397"/>
        <v>0</v>
      </c>
      <c r="AN65" s="22">
        <v>0</v>
      </c>
      <c r="AO65" s="20">
        <f t="shared" si="398"/>
        <v>0</v>
      </c>
      <c r="AP65" s="22">
        <v>0</v>
      </c>
      <c r="AQ65" s="20">
        <f t="shared" si="399"/>
        <v>0</v>
      </c>
      <c r="AR65" s="22">
        <v>0</v>
      </c>
      <c r="AS65" s="20">
        <f t="shared" si="400"/>
        <v>0</v>
      </c>
      <c r="AT65" s="22">
        <v>0</v>
      </c>
      <c r="AU65" s="20">
        <f t="shared" si="401"/>
        <v>0</v>
      </c>
      <c r="AV65" s="22">
        <v>0</v>
      </c>
      <c r="AW65" s="20">
        <f t="shared" si="402"/>
        <v>0</v>
      </c>
      <c r="AX65" s="22"/>
      <c r="AY65" s="20">
        <f t="shared" si="403"/>
        <v>0</v>
      </c>
      <c r="AZ65" s="22">
        <v>0</v>
      </c>
      <c r="BA65" s="20">
        <f t="shared" si="404"/>
        <v>0</v>
      </c>
      <c r="BB65" s="22"/>
      <c r="BC65" s="20">
        <f t="shared" si="405"/>
        <v>0</v>
      </c>
      <c r="BD65" s="22"/>
      <c r="BE65" s="20">
        <f t="shared" si="406"/>
        <v>0</v>
      </c>
      <c r="BF65" s="22">
        <v>0</v>
      </c>
      <c r="BG65" s="20">
        <f t="shared" si="407"/>
        <v>0</v>
      </c>
      <c r="BH65" s="22">
        <v>0</v>
      </c>
      <c r="BI65" s="20">
        <f t="shared" si="408"/>
        <v>0</v>
      </c>
      <c r="BJ65" s="22">
        <v>0</v>
      </c>
      <c r="BK65" s="20">
        <f t="shared" si="409"/>
        <v>0</v>
      </c>
      <c r="BL65" s="22">
        <v>0</v>
      </c>
      <c r="BM65" s="20">
        <f t="shared" si="410"/>
        <v>0</v>
      </c>
      <c r="BN65" s="22"/>
      <c r="BO65" s="20">
        <f t="shared" si="411"/>
        <v>0</v>
      </c>
      <c r="BP65" s="22"/>
      <c r="BQ65" s="20">
        <f t="shared" si="412"/>
        <v>0</v>
      </c>
      <c r="BR65" s="22">
        <v>0</v>
      </c>
      <c r="BS65" s="20">
        <f t="shared" si="413"/>
        <v>0</v>
      </c>
      <c r="BT65" s="22">
        <v>0</v>
      </c>
      <c r="BU65" s="20">
        <f t="shared" si="414"/>
        <v>0</v>
      </c>
      <c r="BV65" s="22">
        <v>0</v>
      </c>
      <c r="BW65" s="20">
        <f t="shared" si="415"/>
        <v>0</v>
      </c>
      <c r="BX65" s="20">
        <v>0</v>
      </c>
      <c r="BY65" s="22">
        <v>0</v>
      </c>
      <c r="BZ65" s="20">
        <f t="shared" si="416"/>
        <v>0</v>
      </c>
      <c r="CA65" s="22"/>
      <c r="CB65" s="20">
        <f t="shared" si="417"/>
        <v>0</v>
      </c>
      <c r="CC65" s="22">
        <v>0</v>
      </c>
      <c r="CD65" s="20">
        <f t="shared" si="418"/>
        <v>0</v>
      </c>
      <c r="CE65" s="22">
        <v>0</v>
      </c>
      <c r="CF65" s="20">
        <f t="shared" si="419"/>
        <v>0</v>
      </c>
      <c r="CG65" s="22">
        <v>0</v>
      </c>
      <c r="CH65" s="20">
        <f t="shared" si="420"/>
        <v>0</v>
      </c>
      <c r="CI65" s="22"/>
      <c r="CJ65" s="20">
        <f t="shared" si="421"/>
        <v>0</v>
      </c>
      <c r="CK65" s="22">
        <v>0</v>
      </c>
      <c r="CL65" s="20">
        <f t="shared" si="422"/>
        <v>0</v>
      </c>
      <c r="CM65" s="22"/>
      <c r="CN65" s="20">
        <f t="shared" si="423"/>
        <v>0</v>
      </c>
      <c r="CO65" s="22">
        <v>0</v>
      </c>
      <c r="CP65" s="20">
        <f t="shared" si="424"/>
        <v>0</v>
      </c>
      <c r="CQ65" s="22">
        <v>0</v>
      </c>
      <c r="CR65" s="20">
        <f t="shared" si="425"/>
        <v>0</v>
      </c>
      <c r="CS65" s="22">
        <v>0</v>
      </c>
      <c r="CT65" s="20">
        <f t="shared" si="426"/>
        <v>0</v>
      </c>
      <c r="CU65" s="20"/>
      <c r="CV65" s="20"/>
      <c r="CW65" s="20"/>
      <c r="CX65" s="20"/>
      <c r="CY65" s="53">
        <f>SUM(AD65,R65,T65,AB65,N65,V65,P65,BF65,BT65,CG65,CK65,BH65,CI65,AF65,AZ65,BB65,AH65,BD65,BR65,AJ65,X65,CO65,BJ65,CM65,BL65,BY65,CC65,BV65,CA65,AL65,AN65,AP65,AR65,AT65,AX65,AV65,BP65,CS65,CQ65,CE65,Z65,BN65)</f>
        <v>30</v>
      </c>
      <c r="CZ65" s="53">
        <f>SUM(AE65,S65,U65,AC65,O65,W65,Q65,BG65,BU65,CH65,CL65,BI65,CJ65,AG65,BA65,BC65,AI65,BE65,BS65,AK65,Y65,CP65,BK65,CN65,BM65,BZ65,CD65,BW65,CB65,AM65,AO65,AQ65,AS65,AU65,AY65,AW65,BQ65,CT65,CR65,CF65,AA65,BO65)</f>
        <v>1066959.9149999998</v>
      </c>
    </row>
    <row r="66" spans="1:104" x14ac:dyDescent="0.25">
      <c r="A66" s="75">
        <v>17</v>
      </c>
      <c r="B66" s="84"/>
      <c r="C66" s="71" t="s">
        <v>173</v>
      </c>
      <c r="D66" s="79"/>
      <c r="E66" s="79">
        <v>9959</v>
      </c>
      <c r="F66" s="80">
        <v>1.87</v>
      </c>
      <c r="G66" s="80"/>
      <c r="H66" s="85">
        <v>1</v>
      </c>
      <c r="I66" s="86"/>
      <c r="J66" s="17">
        <v>1.4</v>
      </c>
      <c r="K66" s="17">
        <v>1.68</v>
      </c>
      <c r="L66" s="17">
        <v>2.23</v>
      </c>
      <c r="M66" s="19">
        <v>2.57</v>
      </c>
      <c r="N66" s="46">
        <f>N67</f>
        <v>0</v>
      </c>
      <c r="O66" s="46">
        <f>O67</f>
        <v>0</v>
      </c>
      <c r="P66" s="46">
        <f t="shared" ref="P66:CA66" si="427">P67</f>
        <v>0</v>
      </c>
      <c r="Q66" s="46">
        <f t="shared" si="427"/>
        <v>0</v>
      </c>
      <c r="R66" s="46">
        <f t="shared" si="427"/>
        <v>0</v>
      </c>
      <c r="S66" s="46">
        <f t="shared" si="427"/>
        <v>0</v>
      </c>
      <c r="T66" s="46">
        <f t="shared" si="427"/>
        <v>0</v>
      </c>
      <c r="U66" s="46">
        <f t="shared" si="427"/>
        <v>0</v>
      </c>
      <c r="V66" s="46">
        <f t="shared" si="427"/>
        <v>0</v>
      </c>
      <c r="W66" s="46">
        <f t="shared" si="427"/>
        <v>0</v>
      </c>
      <c r="X66" s="87">
        <f t="shared" si="427"/>
        <v>0</v>
      </c>
      <c r="Y66" s="87">
        <f t="shared" si="427"/>
        <v>0</v>
      </c>
      <c r="Z66" s="87">
        <f t="shared" si="427"/>
        <v>0</v>
      </c>
      <c r="AA66" s="87">
        <f t="shared" si="427"/>
        <v>0</v>
      </c>
      <c r="AB66" s="46">
        <f t="shared" si="427"/>
        <v>0</v>
      </c>
      <c r="AC66" s="46">
        <f t="shared" si="427"/>
        <v>0</v>
      </c>
      <c r="AD66" s="46">
        <f t="shared" si="427"/>
        <v>0</v>
      </c>
      <c r="AE66" s="46">
        <f t="shared" si="427"/>
        <v>0</v>
      </c>
      <c r="AF66" s="46">
        <f t="shared" si="427"/>
        <v>0</v>
      </c>
      <c r="AG66" s="46">
        <f t="shared" si="427"/>
        <v>0</v>
      </c>
      <c r="AH66" s="46">
        <f t="shared" si="427"/>
        <v>0</v>
      </c>
      <c r="AI66" s="46">
        <f t="shared" si="427"/>
        <v>0</v>
      </c>
      <c r="AJ66" s="46">
        <f t="shared" si="427"/>
        <v>0</v>
      </c>
      <c r="AK66" s="46">
        <f t="shared" si="427"/>
        <v>0</v>
      </c>
      <c r="AL66" s="46">
        <f t="shared" si="427"/>
        <v>0</v>
      </c>
      <c r="AM66" s="46">
        <f t="shared" si="427"/>
        <v>0</v>
      </c>
      <c r="AN66" s="46">
        <f t="shared" si="427"/>
        <v>0</v>
      </c>
      <c r="AO66" s="46">
        <f t="shared" si="427"/>
        <v>0</v>
      </c>
      <c r="AP66" s="46">
        <f t="shared" si="427"/>
        <v>0</v>
      </c>
      <c r="AQ66" s="46">
        <f t="shared" si="427"/>
        <v>0</v>
      </c>
      <c r="AR66" s="46">
        <f t="shared" si="427"/>
        <v>0</v>
      </c>
      <c r="AS66" s="46">
        <f t="shared" si="427"/>
        <v>0</v>
      </c>
      <c r="AT66" s="46">
        <f t="shared" si="427"/>
        <v>0</v>
      </c>
      <c r="AU66" s="46">
        <f t="shared" si="427"/>
        <v>0</v>
      </c>
      <c r="AV66" s="46">
        <f t="shared" si="427"/>
        <v>0</v>
      </c>
      <c r="AW66" s="46">
        <f t="shared" si="427"/>
        <v>0</v>
      </c>
      <c r="AX66" s="46">
        <f t="shared" si="427"/>
        <v>0</v>
      </c>
      <c r="AY66" s="46">
        <f t="shared" si="427"/>
        <v>0</v>
      </c>
      <c r="AZ66" s="46">
        <f t="shared" si="427"/>
        <v>0</v>
      </c>
      <c r="BA66" s="46">
        <f t="shared" si="427"/>
        <v>0</v>
      </c>
      <c r="BB66" s="46">
        <f t="shared" si="427"/>
        <v>0</v>
      </c>
      <c r="BC66" s="46">
        <f t="shared" si="427"/>
        <v>0</v>
      </c>
      <c r="BD66" s="46">
        <f t="shared" si="427"/>
        <v>0</v>
      </c>
      <c r="BE66" s="46">
        <f t="shared" si="427"/>
        <v>0</v>
      </c>
      <c r="BF66" s="46">
        <f t="shared" si="427"/>
        <v>0</v>
      </c>
      <c r="BG66" s="46">
        <f t="shared" si="427"/>
        <v>0</v>
      </c>
      <c r="BH66" s="46">
        <f t="shared" si="427"/>
        <v>0</v>
      </c>
      <c r="BI66" s="46">
        <f t="shared" si="427"/>
        <v>0</v>
      </c>
      <c r="BJ66" s="46">
        <f t="shared" si="427"/>
        <v>0</v>
      </c>
      <c r="BK66" s="46">
        <f t="shared" si="427"/>
        <v>0</v>
      </c>
      <c r="BL66" s="46">
        <f t="shared" si="427"/>
        <v>0</v>
      </c>
      <c r="BM66" s="46">
        <f t="shared" si="427"/>
        <v>0</v>
      </c>
      <c r="BN66" s="46">
        <f t="shared" si="427"/>
        <v>0</v>
      </c>
      <c r="BO66" s="46">
        <f t="shared" si="427"/>
        <v>0</v>
      </c>
      <c r="BP66" s="46">
        <f t="shared" si="427"/>
        <v>0</v>
      </c>
      <c r="BQ66" s="46">
        <f t="shared" si="427"/>
        <v>0</v>
      </c>
      <c r="BR66" s="46">
        <f t="shared" si="427"/>
        <v>0</v>
      </c>
      <c r="BS66" s="46">
        <f t="shared" si="427"/>
        <v>0</v>
      </c>
      <c r="BT66" s="46">
        <f t="shared" si="427"/>
        <v>0</v>
      </c>
      <c r="BU66" s="46">
        <f t="shared" si="427"/>
        <v>0</v>
      </c>
      <c r="BV66" s="46">
        <f t="shared" si="427"/>
        <v>0</v>
      </c>
      <c r="BW66" s="46">
        <f t="shared" si="427"/>
        <v>0</v>
      </c>
      <c r="BX66" s="46">
        <v>0</v>
      </c>
      <c r="BY66" s="46">
        <f t="shared" si="427"/>
        <v>0</v>
      </c>
      <c r="BZ66" s="46">
        <f t="shared" si="427"/>
        <v>0</v>
      </c>
      <c r="CA66" s="46">
        <f t="shared" si="427"/>
        <v>0</v>
      </c>
      <c r="CB66" s="46">
        <f t="shared" ref="CB66:CT66" si="428">CB67</f>
        <v>0</v>
      </c>
      <c r="CC66" s="46">
        <f t="shared" si="428"/>
        <v>0</v>
      </c>
      <c r="CD66" s="46">
        <f t="shared" si="428"/>
        <v>0</v>
      </c>
      <c r="CE66" s="46">
        <f t="shared" si="428"/>
        <v>3</v>
      </c>
      <c r="CF66" s="46">
        <f t="shared" si="428"/>
        <v>89176.260600000009</v>
      </c>
      <c r="CG66" s="46">
        <f t="shared" si="428"/>
        <v>0</v>
      </c>
      <c r="CH66" s="46">
        <f t="shared" si="428"/>
        <v>0</v>
      </c>
      <c r="CI66" s="46">
        <f t="shared" si="428"/>
        <v>4</v>
      </c>
      <c r="CJ66" s="46">
        <f t="shared" si="428"/>
        <v>99084.733999999997</v>
      </c>
      <c r="CK66" s="46">
        <f t="shared" si="428"/>
        <v>0</v>
      </c>
      <c r="CL66" s="46">
        <f t="shared" si="428"/>
        <v>0</v>
      </c>
      <c r="CM66" s="46">
        <f t="shared" si="428"/>
        <v>0</v>
      </c>
      <c r="CN66" s="46">
        <f t="shared" si="428"/>
        <v>0</v>
      </c>
      <c r="CO66" s="46">
        <f t="shared" si="428"/>
        <v>0</v>
      </c>
      <c r="CP66" s="46">
        <f t="shared" si="428"/>
        <v>0</v>
      </c>
      <c r="CQ66" s="46">
        <f t="shared" si="428"/>
        <v>3</v>
      </c>
      <c r="CR66" s="46">
        <f t="shared" si="428"/>
        <v>136418.44627499999</v>
      </c>
      <c r="CS66" s="46">
        <f t="shared" si="428"/>
        <v>0</v>
      </c>
      <c r="CT66" s="46">
        <f t="shared" si="428"/>
        <v>0</v>
      </c>
      <c r="CU66" s="46"/>
      <c r="CV66" s="46"/>
      <c r="CW66" s="46"/>
      <c r="CX66" s="46"/>
      <c r="CY66" s="46">
        <f t="shared" ref="CY66:CZ66" si="429">CY67</f>
        <v>10</v>
      </c>
      <c r="CZ66" s="46">
        <f t="shared" si="429"/>
        <v>324679.44087499997</v>
      </c>
    </row>
    <row r="67" spans="1:104" ht="30" x14ac:dyDescent="0.25">
      <c r="A67" s="66"/>
      <c r="B67" s="65">
        <v>39</v>
      </c>
      <c r="C67" s="16" t="s">
        <v>174</v>
      </c>
      <c r="D67" s="21">
        <f>D65</f>
        <v>9860</v>
      </c>
      <c r="E67" s="21">
        <v>9959</v>
      </c>
      <c r="F67" s="18">
        <v>1.79</v>
      </c>
      <c r="G67" s="18"/>
      <c r="H67" s="29">
        <v>1</v>
      </c>
      <c r="I67" s="30"/>
      <c r="J67" s="17">
        <v>1.4</v>
      </c>
      <c r="K67" s="17">
        <v>1.68</v>
      </c>
      <c r="L67" s="17">
        <v>2.23</v>
      </c>
      <c r="M67" s="19">
        <v>2.57</v>
      </c>
      <c r="N67" s="22">
        <v>0</v>
      </c>
      <c r="O67" s="20">
        <f>SUM(N67/12*9*$D67*$F67*$H67*$J67*O$9)+SUM(N67/12*3*$E67*$F67*$H67*$J67*O$9)</f>
        <v>0</v>
      </c>
      <c r="P67" s="22">
        <v>0</v>
      </c>
      <c r="Q67" s="20">
        <f>SUM(P67/12*9*$D67*$F67*$H67*$J67*Q$9)+SUM(P67/12*3*$E67*$F67*$H67*$J67*Q$9)</f>
        <v>0</v>
      </c>
      <c r="R67" s="21"/>
      <c r="S67" s="20">
        <f>SUM(R67/12*9*$D67*$F67*$H67*$J67*S$9)+SUM(R67/12*3*$E67*$F67*$H67*$J67*S$9)</f>
        <v>0</v>
      </c>
      <c r="T67" s="22">
        <v>0</v>
      </c>
      <c r="U67" s="20">
        <f>SUM(T67/12*9*$D67*$F67*$H67*$J67*U$9)+SUM(T67/12*3*$E67*$F67*$H67*$J67*U$9)</f>
        <v>0</v>
      </c>
      <c r="V67" s="22">
        <v>0</v>
      </c>
      <c r="W67" s="20">
        <f>SUM(V67/12*9*$D67*$F67*$H67*$J67*W$9)+SUM(V67/12*3*$E67*$F67*$H67*$J67*W$9)</f>
        <v>0</v>
      </c>
      <c r="X67" s="22">
        <v>0</v>
      </c>
      <c r="Y67" s="20">
        <f>SUM(X67/12*9*$D67*$F67*$H67*$J67*Y$9)+SUM(X67/12*3*$E67*$F67*$H67*$J67*Y$9)</f>
        <v>0</v>
      </c>
      <c r="Z67" s="22"/>
      <c r="AA67" s="20">
        <f>SUM(Z67/12*9*$D67*$F67*$H67*$J67*AA$9)+SUM(Z67/12*3*$E67*$F67*$H67*$J67*AA$9)</f>
        <v>0</v>
      </c>
      <c r="AB67" s="22">
        <v>0</v>
      </c>
      <c r="AC67" s="20">
        <f>SUM(AB67/12*9*$D67*$F67*$H67*$J67*AC$9)+SUM(AB67/12*3*$E67*$F67*$H67*$J67*AC$9)</f>
        <v>0</v>
      </c>
      <c r="AD67" s="21"/>
      <c r="AE67" s="20">
        <f>SUM(AD67/12*9*$D67*$F67*$H67*$J67*AE$9)+SUM(AD67/12*3*$E67*$F67*$H67*$J67*AE$9)</f>
        <v>0</v>
      </c>
      <c r="AF67" s="22">
        <v>0</v>
      </c>
      <c r="AG67" s="20">
        <f>SUM(AF67/12*9*$D67*$F67*$H67*$J67*AG$9)+SUM(AF67/12*3*$E67*$F67*$H67*$J67*AG$9)</f>
        <v>0</v>
      </c>
      <c r="AH67" s="22">
        <v>0</v>
      </c>
      <c r="AI67" s="20">
        <f>SUM(AH67/12*9*$D67*$F67*$H67*$J67*AI$9)+SUM(AH67/12*3*$E67*$F67*$H67*$J67*AI$9)</f>
        <v>0</v>
      </c>
      <c r="AJ67" s="22"/>
      <c r="AK67" s="20">
        <f>SUM(AJ67/12*9*$D67*$F67*$H67*$J67*AK$9)+SUM(AJ67/12*3*$E67*$F67*$H67*$J67*AK$9)</f>
        <v>0</v>
      </c>
      <c r="AL67" s="22">
        <v>0</v>
      </c>
      <c r="AM67" s="20">
        <f>SUM(AL67/12*9*$D67*$F67*$H67*$K67*AM$9)+SUM(AL67/12*3*$E67*$F67*$H67*$K67*AM$9)</f>
        <v>0</v>
      </c>
      <c r="AN67" s="22">
        <v>0</v>
      </c>
      <c r="AO67" s="20">
        <f>SUM(AN67/12*9*$D67*$F67*$H67*$K67*AO$9)+SUM(AN67/12*3*$E67*$F67*$H67*$K67*AO$9)</f>
        <v>0</v>
      </c>
      <c r="AP67" s="22">
        <v>0</v>
      </c>
      <c r="AQ67" s="20">
        <f>SUM(AP67/12*9*$D67*$F67*$H67*$K67*AQ$9)+SUM(AP67/12*3*$E67*$F67*$H67*$K67*AQ$9)</f>
        <v>0</v>
      </c>
      <c r="AR67" s="22">
        <v>0</v>
      </c>
      <c r="AS67" s="20">
        <f>SUM(AR67/12*9*$D67*$F67*$H67*$K67*AS$9)+SUM(AR67/12*3*$E67*$F67*$H67*$K67*AS$9)</f>
        <v>0</v>
      </c>
      <c r="AT67" s="22">
        <v>0</v>
      </c>
      <c r="AU67" s="20">
        <f>SUM(AT67/12*9*$D67*$F67*$H67*$K67*AU$9)+SUM(AT67/12*3*$E67*$F67*$H67*$K67*AU$9)</f>
        <v>0</v>
      </c>
      <c r="AV67" s="22">
        <v>0</v>
      </c>
      <c r="AW67" s="20">
        <f>SUM(AV67/12*9*$D67*$F67*$H67*$K67*AW$9)+SUM(AV67/12*3*$E67*$F67*$H67*$K67*AW$9)</f>
        <v>0</v>
      </c>
      <c r="AX67" s="22">
        <v>0</v>
      </c>
      <c r="AY67" s="20">
        <f>SUM(AX67/12*9*$D67*$F67*$H67*$K67*AY$9)+SUM(AX67/12*3*$E67*$F67*$H67*$K67*AY$9)</f>
        <v>0</v>
      </c>
      <c r="AZ67" s="22">
        <v>0</v>
      </c>
      <c r="BA67" s="20">
        <f>SUM(AZ67/12*9*$D67*$F67*$H67*$J67*BA$9)+SUM(AZ67/12*3*$E67*$F67*$H67*$J67*BA$9)</f>
        <v>0</v>
      </c>
      <c r="BB67" s="22"/>
      <c r="BC67" s="20">
        <f>SUM(BB67/12*9*$D67*$F67*$H67*$J67*BC$9)+SUM(BB67/12*3*$E67*$F67*$H67*$J67*BC$9)</f>
        <v>0</v>
      </c>
      <c r="BD67" s="22"/>
      <c r="BE67" s="20">
        <f>SUM(BD67/12*9*$D67*$F67*$H67*$J67*BE$9)+SUM(BD67/12*3*$E67*$F67*$H67*$J67*BE$9)</f>
        <v>0</v>
      </c>
      <c r="BF67" s="22">
        <v>0</v>
      </c>
      <c r="BG67" s="20">
        <f>SUM(BF67/12*9*$D67*$F67*$H67*$J67*BG$9)+SUM(BF67/12*3*$E67*$F67*$H67*$J67*BG$9)</f>
        <v>0</v>
      </c>
      <c r="BH67" s="22">
        <v>0</v>
      </c>
      <c r="BI67" s="20">
        <f>SUM(BH67/12*9*$D67*$F67*$H67*$J67*BI$9)+SUM(BH67/12*3*$E67*$F67*$H67*$J67*BI$9)</f>
        <v>0</v>
      </c>
      <c r="BJ67" s="22"/>
      <c r="BK67" s="20">
        <f>SUM(BJ67/12*9*$D67*$F67*$H67*$K67*BK$9)+SUM(BJ67/12*3*$E67*$F67*$H67*$K67*BK$9)</f>
        <v>0</v>
      </c>
      <c r="BL67" s="22">
        <v>0</v>
      </c>
      <c r="BM67" s="20">
        <f>SUM(BL67/12*9*$D67*$F67*$H67*$K67*BM$9)+SUM(BL67/12*3*$E67*$F67*$H67*$K67*BM$9)</f>
        <v>0</v>
      </c>
      <c r="BN67" s="22"/>
      <c r="BO67" s="20">
        <f>SUM(BN67/12*9*$D67*$F67*$H67*$J67*BO$9)+SUM(BN67/12*3*$E67*$F67*$H67*$J67*BO$9)</f>
        <v>0</v>
      </c>
      <c r="BP67" s="22"/>
      <c r="BQ67" s="20">
        <f>SUM(BP67/12*9*$D67*$F67*$H67*$K67*BQ$9)+SUM(BP67/12*3*$E67*$F67*$H67*$K67*BQ$9)</f>
        <v>0</v>
      </c>
      <c r="BR67" s="22">
        <v>0</v>
      </c>
      <c r="BS67" s="20">
        <f>SUM(BR67/12*9*$D67*$F67*$H67*$J67*BS$9)+SUM(BR67/12*3*$E67*$F67*$H67*$J67*BS$9)</f>
        <v>0</v>
      </c>
      <c r="BT67" s="22">
        <v>0</v>
      </c>
      <c r="BU67" s="20">
        <f>SUM(BT67/12*9*$D67*$F67*$H67*$J67*BU$9)+SUM(BT67/12*3*$E67*$F67*$H67*$J67*BU$9)</f>
        <v>0</v>
      </c>
      <c r="BV67" s="22">
        <v>0</v>
      </c>
      <c r="BW67" s="20">
        <f>SUM(BV67/12*9*$D67*$F67*$H67*$K67*BW$9)+SUM(BV67/12*3*$E67*$F67*$H67*$K67*BW$9)</f>
        <v>0</v>
      </c>
      <c r="BX67" s="20">
        <v>0</v>
      </c>
      <c r="BY67" s="22">
        <v>0</v>
      </c>
      <c r="BZ67" s="20">
        <f>SUM(BY67/12*9*$D67*$F67*$H67*$K67*BZ$9)+SUM(BY67/12*3*$E67*$F67*$H67*$K67*BZ$9)</f>
        <v>0</v>
      </c>
      <c r="CA67" s="22"/>
      <c r="CB67" s="20">
        <f>SUM(CA67/12*9*$D67*$F67*$H67*$K67*CB$9)+SUM(CA67/12*3*$E67*$F67*$H67*$K67*CB$9)</f>
        <v>0</v>
      </c>
      <c r="CC67" s="22">
        <v>0</v>
      </c>
      <c r="CD67" s="20">
        <f t="shared" ref="CD67" si="430">SUM(CC67/12*9*$D67*$F67*$H67*$K67*CD$9)+SUM(CC67/12*3*$E67*$F67*$H67*$K67*CD$9)</f>
        <v>0</v>
      </c>
      <c r="CE67" s="22">
        <v>3</v>
      </c>
      <c r="CF67" s="20">
        <f>SUM(CE67/12*9*$D67*$F67*$H67*$K67*CF$9)+SUM(CE67/12*3*$E67*$F67*$H67*$K67*CF$9)</f>
        <v>89176.260600000009</v>
      </c>
      <c r="CG67" s="22">
        <v>0</v>
      </c>
      <c r="CH67" s="20">
        <f>SUM(CG67/12*9*$D67*$F67*$H67*$J67*CH$9)+SUM(CG67/12*3*$E67*$F67*$H67*$J67*CH$9)</f>
        <v>0</v>
      </c>
      <c r="CI67" s="22">
        <v>4</v>
      </c>
      <c r="CJ67" s="20">
        <f>SUM(CI67/12*9*$D67*$F67*$H67*$J67*CJ$9)+SUM(CI67/12*3*$E67*$F67*$H67*$J67*CJ$9)</f>
        <v>99084.733999999997</v>
      </c>
      <c r="CK67" s="22"/>
      <c r="CL67" s="20">
        <f>SUM(CK67/12*9*$D67*$F67*$H67*$J67*CL$9)+SUM(CK67/12*3*$E67*$F67*$H67*$J67*CL$9)</f>
        <v>0</v>
      </c>
      <c r="CM67" s="22"/>
      <c r="CN67" s="20">
        <f>SUM(CM67/12*9*$D67*$F67*$H67*$K67*CN$9)+SUM(CM67/12*3*$E67*$F67*$H67*$K67*CN$9)</f>
        <v>0</v>
      </c>
      <c r="CO67" s="22">
        <v>0</v>
      </c>
      <c r="CP67" s="20">
        <f>SUM(CO67/12*9*$D67*$F67*$H67*$K67*CP$9)+SUM(CO67/12*3*$E67*$F67*$H67*$K67*CP$9)</f>
        <v>0</v>
      </c>
      <c r="CQ67" s="22">
        <v>3</v>
      </c>
      <c r="CR67" s="20">
        <f>SUM(CQ67/12*9*$D67*$F67*$H67*$M67*CR$9)+SUM(CQ67/12*3*$E67*$F67*$H67*$M67*CR$9)</f>
        <v>136418.44627499999</v>
      </c>
      <c r="CS67" s="22">
        <v>0</v>
      </c>
      <c r="CT67" s="20">
        <f>SUM(CS67/12*9*$D67*$F67*$H67*$L67*CT$9)+SUM(CS67/12*3*$E67*$F67*$H67*$L67*CT$9)</f>
        <v>0</v>
      </c>
      <c r="CU67" s="20"/>
      <c r="CV67" s="20"/>
      <c r="CW67" s="20"/>
      <c r="CX67" s="20"/>
      <c r="CY67" s="53">
        <f>SUM(AD67,R67,T67,AB67,N67,V67,P67,BF67,BT67,CG67,CK67,BH67,CI67,AF67,AZ67,BB67,AH67,BD67,BR67,AJ67,X67,CO67,BJ67,CM67,BL67,BY67,CC67,BV67,CA67,AL67,AN67,AP67,AR67,AT67,AX67,AV67,BP67,CS67,CQ67,CE67,Z67,BN67)</f>
        <v>10</v>
      </c>
      <c r="CZ67" s="53">
        <f>SUM(AE67,S67,U67,AC67,O67,W67,Q67,BG67,BU67,CH67,CL67,BI67,CJ67,AG67,BA67,BC67,AI67,BE67,BS67,AK67,Y67,CP67,BK67,CN67,BM67,BZ67,CD67,BW67,CB67,AM67,AO67,AQ67,AS67,AU67,AY67,AW67,BQ67,CT67,CR67,CF67,AA67,BO67)</f>
        <v>324679.44087499997</v>
      </c>
    </row>
    <row r="68" spans="1:104" x14ac:dyDescent="0.25">
      <c r="A68" s="75">
        <v>18</v>
      </c>
      <c r="B68" s="84"/>
      <c r="C68" s="71" t="s">
        <v>175</v>
      </c>
      <c r="D68" s="79"/>
      <c r="E68" s="79">
        <v>9959</v>
      </c>
      <c r="F68" s="80">
        <v>2.74</v>
      </c>
      <c r="G68" s="80"/>
      <c r="H68" s="85">
        <v>1</v>
      </c>
      <c r="I68" s="86"/>
      <c r="J68" s="17">
        <v>1.4</v>
      </c>
      <c r="K68" s="17">
        <v>1.68</v>
      </c>
      <c r="L68" s="17">
        <v>2.23</v>
      </c>
      <c r="M68" s="19">
        <v>2.57</v>
      </c>
      <c r="N68" s="46">
        <f t="shared" ref="N68:BY68" si="431">SUM(N69:N72)</f>
        <v>0</v>
      </c>
      <c r="O68" s="46">
        <f t="shared" si="431"/>
        <v>0</v>
      </c>
      <c r="P68" s="46">
        <f t="shared" si="431"/>
        <v>10</v>
      </c>
      <c r="Q68" s="46">
        <f t="shared" si="431"/>
        <v>110709.2</v>
      </c>
      <c r="R68" s="46">
        <f t="shared" si="431"/>
        <v>0</v>
      </c>
      <c r="S68" s="46">
        <f t="shared" si="431"/>
        <v>0</v>
      </c>
      <c r="T68" s="46">
        <f t="shared" si="431"/>
        <v>0</v>
      </c>
      <c r="U68" s="46">
        <f t="shared" si="431"/>
        <v>0</v>
      </c>
      <c r="V68" s="46">
        <f t="shared" si="431"/>
        <v>0</v>
      </c>
      <c r="W68" s="46">
        <f t="shared" si="431"/>
        <v>0</v>
      </c>
      <c r="X68" s="87">
        <f t="shared" si="431"/>
        <v>76</v>
      </c>
      <c r="Y68" s="87">
        <f t="shared" si="431"/>
        <v>1605283.4</v>
      </c>
      <c r="Z68" s="87">
        <f t="shared" si="431"/>
        <v>0</v>
      </c>
      <c r="AA68" s="87">
        <f t="shared" si="431"/>
        <v>0</v>
      </c>
      <c r="AB68" s="46">
        <f t="shared" si="431"/>
        <v>0</v>
      </c>
      <c r="AC68" s="46">
        <f t="shared" si="431"/>
        <v>0</v>
      </c>
      <c r="AD68" s="46">
        <f t="shared" si="431"/>
        <v>25</v>
      </c>
      <c r="AE68" s="46">
        <f t="shared" si="431"/>
        <v>276773</v>
      </c>
      <c r="AF68" s="46">
        <f t="shared" si="431"/>
        <v>0</v>
      </c>
      <c r="AG68" s="46">
        <f t="shared" si="431"/>
        <v>0</v>
      </c>
      <c r="AH68" s="46">
        <f t="shared" si="431"/>
        <v>0</v>
      </c>
      <c r="AI68" s="46">
        <f t="shared" si="431"/>
        <v>0</v>
      </c>
      <c r="AJ68" s="46">
        <f t="shared" si="431"/>
        <v>0</v>
      </c>
      <c r="AK68" s="46">
        <f t="shared" si="431"/>
        <v>0</v>
      </c>
      <c r="AL68" s="46">
        <f t="shared" si="431"/>
        <v>0</v>
      </c>
      <c r="AM68" s="46">
        <f t="shared" si="431"/>
        <v>0</v>
      </c>
      <c r="AN68" s="46">
        <f t="shared" si="431"/>
        <v>440</v>
      </c>
      <c r="AO68" s="46">
        <f t="shared" si="431"/>
        <v>10893785.279999999</v>
      </c>
      <c r="AP68" s="46">
        <f t="shared" si="431"/>
        <v>0</v>
      </c>
      <c r="AQ68" s="46">
        <f t="shared" si="431"/>
        <v>0</v>
      </c>
      <c r="AR68" s="46">
        <f t="shared" si="431"/>
        <v>1</v>
      </c>
      <c r="AS68" s="46">
        <f t="shared" si="431"/>
        <v>13285.103999999999</v>
      </c>
      <c r="AT68" s="46">
        <f t="shared" si="431"/>
        <v>0</v>
      </c>
      <c r="AU68" s="46">
        <f t="shared" si="431"/>
        <v>0</v>
      </c>
      <c r="AV68" s="46">
        <f t="shared" si="431"/>
        <v>23</v>
      </c>
      <c r="AW68" s="46">
        <f t="shared" si="431"/>
        <v>305557.39199999999</v>
      </c>
      <c r="AX68" s="46">
        <f t="shared" si="431"/>
        <v>10</v>
      </c>
      <c r="AY68" s="46">
        <f t="shared" si="431"/>
        <v>132851.04</v>
      </c>
      <c r="AZ68" s="46">
        <f t="shared" si="431"/>
        <v>37</v>
      </c>
      <c r="BA68" s="46">
        <f t="shared" si="431"/>
        <v>409624.04</v>
      </c>
      <c r="BB68" s="46">
        <f t="shared" si="431"/>
        <v>0</v>
      </c>
      <c r="BC68" s="46">
        <f t="shared" si="431"/>
        <v>0</v>
      </c>
      <c r="BD68" s="46">
        <f t="shared" si="431"/>
        <v>0</v>
      </c>
      <c r="BE68" s="46">
        <f t="shared" si="431"/>
        <v>0</v>
      </c>
      <c r="BF68" s="46">
        <f t="shared" si="431"/>
        <v>0</v>
      </c>
      <c r="BG68" s="46">
        <f t="shared" si="431"/>
        <v>0</v>
      </c>
      <c r="BH68" s="46">
        <f t="shared" si="431"/>
        <v>0</v>
      </c>
      <c r="BI68" s="46">
        <f t="shared" si="431"/>
        <v>0</v>
      </c>
      <c r="BJ68" s="46">
        <f t="shared" si="431"/>
        <v>0</v>
      </c>
      <c r="BK68" s="46">
        <f t="shared" si="431"/>
        <v>0</v>
      </c>
      <c r="BL68" s="46">
        <f t="shared" si="431"/>
        <v>16</v>
      </c>
      <c r="BM68" s="46">
        <f t="shared" si="431"/>
        <v>212561.66399999999</v>
      </c>
      <c r="BN68" s="46">
        <f t="shared" si="431"/>
        <v>0</v>
      </c>
      <c r="BO68" s="46">
        <f t="shared" si="431"/>
        <v>0</v>
      </c>
      <c r="BP68" s="46">
        <f t="shared" si="431"/>
        <v>4</v>
      </c>
      <c r="BQ68" s="46">
        <f t="shared" si="431"/>
        <v>53140.415999999997</v>
      </c>
      <c r="BR68" s="46">
        <f t="shared" si="431"/>
        <v>0</v>
      </c>
      <c r="BS68" s="46">
        <f t="shared" si="431"/>
        <v>0</v>
      </c>
      <c r="BT68" s="46">
        <f t="shared" si="431"/>
        <v>0</v>
      </c>
      <c r="BU68" s="46">
        <f t="shared" si="431"/>
        <v>0</v>
      </c>
      <c r="BV68" s="46">
        <f t="shared" si="431"/>
        <v>36</v>
      </c>
      <c r="BW68" s="46">
        <f t="shared" si="431"/>
        <v>478263.74400000001</v>
      </c>
      <c r="BX68" s="46">
        <v>12</v>
      </c>
      <c r="BY68" s="46">
        <f t="shared" si="431"/>
        <v>7</v>
      </c>
      <c r="BZ68" s="46">
        <f t="shared" ref="BZ68:CZ68" si="432">SUM(BZ69:BZ72)</f>
        <v>92995.728000000003</v>
      </c>
      <c r="CA68" s="46">
        <f t="shared" si="432"/>
        <v>0</v>
      </c>
      <c r="CB68" s="46">
        <f t="shared" si="432"/>
        <v>0</v>
      </c>
      <c r="CC68" s="46">
        <f t="shared" si="432"/>
        <v>4</v>
      </c>
      <c r="CD68" s="46">
        <f t="shared" si="432"/>
        <v>53140.415999999997</v>
      </c>
      <c r="CE68" s="46">
        <f t="shared" si="432"/>
        <v>12</v>
      </c>
      <c r="CF68" s="46">
        <f t="shared" si="432"/>
        <v>159421.24799999999</v>
      </c>
      <c r="CG68" s="46">
        <f t="shared" si="432"/>
        <v>24</v>
      </c>
      <c r="CH68" s="46">
        <f t="shared" si="432"/>
        <v>531404.15999999992</v>
      </c>
      <c r="CI68" s="46">
        <f t="shared" si="432"/>
        <v>17</v>
      </c>
      <c r="CJ68" s="46">
        <f t="shared" si="432"/>
        <v>188205.63999999998</v>
      </c>
      <c r="CK68" s="46">
        <f t="shared" si="432"/>
        <v>15</v>
      </c>
      <c r="CL68" s="46">
        <f t="shared" si="432"/>
        <v>166063.79999999999</v>
      </c>
      <c r="CM68" s="46">
        <f t="shared" si="432"/>
        <v>3</v>
      </c>
      <c r="CN68" s="46">
        <f t="shared" si="432"/>
        <v>39855.311999999998</v>
      </c>
      <c r="CO68" s="46">
        <f t="shared" si="432"/>
        <v>5</v>
      </c>
      <c r="CP68" s="46">
        <f t="shared" si="432"/>
        <v>66425.52</v>
      </c>
      <c r="CQ68" s="46">
        <f t="shared" si="432"/>
        <v>0</v>
      </c>
      <c r="CR68" s="46">
        <f t="shared" si="432"/>
        <v>0</v>
      </c>
      <c r="CS68" s="46">
        <f t="shared" si="432"/>
        <v>10</v>
      </c>
      <c r="CT68" s="46">
        <f t="shared" si="432"/>
        <v>176343.94</v>
      </c>
      <c r="CU68" s="46"/>
      <c r="CV68" s="46"/>
      <c r="CW68" s="46"/>
      <c r="CX68" s="46"/>
      <c r="CY68" s="46">
        <f t="shared" si="432"/>
        <v>775</v>
      </c>
      <c r="CZ68" s="46">
        <f t="shared" si="432"/>
        <v>15965690.043999998</v>
      </c>
    </row>
    <row r="69" spans="1:104" ht="30" x14ac:dyDescent="0.25">
      <c r="A69" s="66"/>
      <c r="B69" s="65">
        <v>40</v>
      </c>
      <c r="C69" s="23" t="s">
        <v>176</v>
      </c>
      <c r="D69" s="21">
        <f>D67</f>
        <v>9860</v>
      </c>
      <c r="E69" s="21">
        <v>9959</v>
      </c>
      <c r="F69" s="18">
        <v>1.6</v>
      </c>
      <c r="G69" s="18"/>
      <c r="H69" s="29">
        <v>1</v>
      </c>
      <c r="I69" s="30"/>
      <c r="J69" s="17">
        <v>1.4</v>
      </c>
      <c r="K69" s="17">
        <v>1.68</v>
      </c>
      <c r="L69" s="17">
        <v>2.23</v>
      </c>
      <c r="M69" s="19">
        <v>2.57</v>
      </c>
      <c r="N69" s="22">
        <v>0</v>
      </c>
      <c r="O69" s="20">
        <f t="shared" ref="O69:O72" si="433">SUM(N69/12*9*$D69*$F69*$H69*$J69*O$9)+SUM(N69/12*3*$E69*$F69*$H69*$J69*O$9)</f>
        <v>0</v>
      </c>
      <c r="P69" s="22"/>
      <c r="Q69" s="20">
        <f t="shared" ref="Q69:Q72" si="434">SUM(P69/12*9*$D69*$F69*$H69*$J69*Q$9)+SUM(P69/12*3*$E69*$F69*$H69*$J69*Q$9)</f>
        <v>0</v>
      </c>
      <c r="R69" s="21"/>
      <c r="S69" s="20">
        <f t="shared" ref="S69:S72" si="435">SUM(R69/12*9*$D69*$F69*$H69*$J69*S$9)+SUM(R69/12*3*$E69*$F69*$H69*$J69*S$9)</f>
        <v>0</v>
      </c>
      <c r="T69" s="22">
        <v>0</v>
      </c>
      <c r="U69" s="20">
        <f t="shared" ref="U69:U72" si="436">SUM(T69/12*9*$D69*$F69*$H69*$J69*U$9)+SUM(T69/12*3*$E69*$F69*$H69*$J69*U$9)</f>
        <v>0</v>
      </c>
      <c r="V69" s="22">
        <v>0</v>
      </c>
      <c r="W69" s="20">
        <f t="shared" ref="W69:W72" si="437">SUM(V69/12*9*$D69*$F69*$H69*$J69*W$9)+SUM(V69/12*3*$E69*$F69*$H69*$J69*W$9)</f>
        <v>0</v>
      </c>
      <c r="X69" s="22">
        <v>69</v>
      </c>
      <c r="Y69" s="20">
        <f t="shared" ref="Y69:Y72" si="438">SUM(X69/12*9*$D69*$F69*$H69*$J69*Y$9)+SUM(X69/12*3*$E69*$F69*$H69*$J69*Y$9)</f>
        <v>1527786.96</v>
      </c>
      <c r="Z69" s="22"/>
      <c r="AA69" s="20">
        <f t="shared" ref="AA69:AA72" si="439">SUM(Z69/12*9*$D69*$F69*$H69*$J69*AA$9)+SUM(Z69/12*3*$E69*$F69*$H69*$J69*AA$9)</f>
        <v>0</v>
      </c>
      <c r="AB69" s="22">
        <v>0</v>
      </c>
      <c r="AC69" s="20">
        <f t="shared" ref="AC69:AC72" si="440">SUM(AB69/12*9*$D69*$F69*$H69*$J69*AC$9)+SUM(AB69/12*3*$E69*$F69*$H69*$J69*AC$9)</f>
        <v>0</v>
      </c>
      <c r="AD69" s="21"/>
      <c r="AE69" s="20">
        <f t="shared" ref="AE69:AE72" si="441">SUM(AD69/12*9*$D69*$F69*$H69*$J69*AE$9)+SUM(AD69/12*3*$E69*$F69*$H69*$J69*AE$9)</f>
        <v>0</v>
      </c>
      <c r="AF69" s="22">
        <v>0</v>
      </c>
      <c r="AG69" s="20">
        <f t="shared" ref="AG69:AG72" si="442">SUM(AF69/12*9*$D69*$F69*$H69*$J69*AG$9)+SUM(AF69/12*3*$E69*$F69*$H69*$J69*AG$9)</f>
        <v>0</v>
      </c>
      <c r="AH69" s="22">
        <v>0</v>
      </c>
      <c r="AI69" s="20">
        <f t="shared" ref="AI69:AI72" si="443">SUM(AH69/12*9*$D69*$F69*$H69*$J69*AI$9)+SUM(AH69/12*3*$E69*$F69*$H69*$J69*AI$9)</f>
        <v>0</v>
      </c>
      <c r="AJ69" s="22"/>
      <c r="AK69" s="20">
        <f t="shared" ref="AK69:AK72" si="444">SUM(AJ69/12*9*$D69*$F69*$H69*$J69*AK$9)+SUM(AJ69/12*3*$E69*$F69*$H69*$J69*AK$9)</f>
        <v>0</v>
      </c>
      <c r="AL69" s="22">
        <v>0</v>
      </c>
      <c r="AM69" s="20">
        <f t="shared" ref="AM69:AM72" si="445">SUM(AL69/12*9*$D69*$F69*$H69*$K69*AM$9)+SUM(AL69/12*3*$E69*$F69*$H69*$K69*AM$9)</f>
        <v>0</v>
      </c>
      <c r="AN69" s="31">
        <v>380</v>
      </c>
      <c r="AO69" s="20">
        <f t="shared" ref="AO69:AO72" si="446">SUM(AN69/12*9*$D69*$F69*$H69*$K69*AO$9)+SUM(AN69/12*3*$E69*$F69*$H69*$K69*AO$9)</f>
        <v>10096679.039999999</v>
      </c>
      <c r="AP69" s="22">
        <v>0</v>
      </c>
      <c r="AQ69" s="20">
        <f t="shared" ref="AQ69:AQ72" si="447">SUM(AP69/12*9*$D69*$F69*$H69*$K69*AQ$9)+SUM(AP69/12*3*$E69*$F69*$H69*$K69*AQ$9)</f>
        <v>0</v>
      </c>
      <c r="AR69" s="22">
        <v>0</v>
      </c>
      <c r="AS69" s="20">
        <f t="shared" ref="AS69:AS72" si="448">SUM(AR69/12*9*$D69*$F69*$H69*$K69*AS$9)+SUM(AR69/12*3*$E69*$F69*$H69*$K69*AS$9)</f>
        <v>0</v>
      </c>
      <c r="AT69" s="22">
        <v>0</v>
      </c>
      <c r="AU69" s="20">
        <f t="shared" ref="AU69:AU72" si="449">SUM(AT69/12*9*$D69*$F69*$H69*$K69*AU$9)+SUM(AT69/12*3*$E69*$F69*$H69*$K69*AU$9)</f>
        <v>0</v>
      </c>
      <c r="AV69" s="22"/>
      <c r="AW69" s="20">
        <f t="shared" ref="AW69:AW72" si="450">SUM(AV69/12*9*$D69*$F69*$H69*$K69*AW$9)+SUM(AV69/12*3*$E69*$F69*$H69*$K69*AW$9)</f>
        <v>0</v>
      </c>
      <c r="AX69" s="22">
        <v>0</v>
      </c>
      <c r="AY69" s="20">
        <f t="shared" ref="AY69:AY72" si="451">SUM(AX69/12*9*$D69*$F69*$H69*$K69*AY$9)+SUM(AX69/12*3*$E69*$F69*$H69*$K69*AY$9)</f>
        <v>0</v>
      </c>
      <c r="AZ69" s="22">
        <v>0</v>
      </c>
      <c r="BA69" s="20">
        <f t="shared" ref="BA69:BA72" si="452">SUM(AZ69/12*9*$D69*$F69*$H69*$J69*BA$9)+SUM(AZ69/12*3*$E69*$F69*$H69*$J69*BA$9)</f>
        <v>0</v>
      </c>
      <c r="BB69" s="22"/>
      <c r="BC69" s="20">
        <f t="shared" ref="BC69:BC72" si="453">SUM(BB69/12*9*$D69*$F69*$H69*$J69*BC$9)+SUM(BB69/12*3*$E69*$F69*$H69*$J69*BC$9)</f>
        <v>0</v>
      </c>
      <c r="BD69" s="22"/>
      <c r="BE69" s="20">
        <f t="shared" ref="BE69:BE72" si="454">SUM(BD69/12*9*$D69*$F69*$H69*$J69*BE$9)+SUM(BD69/12*3*$E69*$F69*$H69*$J69*BE$9)</f>
        <v>0</v>
      </c>
      <c r="BF69" s="22">
        <v>0</v>
      </c>
      <c r="BG69" s="20">
        <f t="shared" ref="BG69:BG72" si="455">SUM(BF69/12*9*$D69*$F69*$H69*$J69*BG$9)+SUM(BF69/12*3*$E69*$F69*$H69*$J69*BG$9)</f>
        <v>0</v>
      </c>
      <c r="BH69" s="22">
        <v>0</v>
      </c>
      <c r="BI69" s="20">
        <f t="shared" ref="BI69:BI72" si="456">SUM(BH69/12*9*$D69*$F69*$H69*$J69*BI$9)+SUM(BH69/12*3*$E69*$F69*$H69*$J69*BI$9)</f>
        <v>0</v>
      </c>
      <c r="BJ69" s="22"/>
      <c r="BK69" s="20">
        <f t="shared" ref="BK69:BK72" si="457">SUM(BJ69/12*9*$D69*$F69*$H69*$K69*BK$9)+SUM(BJ69/12*3*$E69*$F69*$H69*$K69*BK$9)</f>
        <v>0</v>
      </c>
      <c r="BL69" s="22"/>
      <c r="BM69" s="20">
        <f t="shared" ref="BM69:BM72" si="458">SUM(BL69/12*9*$D69*$F69*$H69*$K69*BM$9)+SUM(BL69/12*3*$E69*$F69*$H69*$K69*BM$9)</f>
        <v>0</v>
      </c>
      <c r="BN69" s="22"/>
      <c r="BO69" s="20">
        <f t="shared" ref="BO69:BO72" si="459">SUM(BN69/12*9*$D69*$F69*$H69*$J69*BO$9)+SUM(BN69/12*3*$E69*$F69*$H69*$J69*BO$9)</f>
        <v>0</v>
      </c>
      <c r="BP69" s="22"/>
      <c r="BQ69" s="20">
        <f t="shared" ref="BQ69:BQ72" si="460">SUM(BP69/12*9*$D69*$F69*$H69*$K69*BQ$9)+SUM(BP69/12*3*$E69*$F69*$H69*$K69*BQ$9)</f>
        <v>0</v>
      </c>
      <c r="BR69" s="22">
        <v>0</v>
      </c>
      <c r="BS69" s="20">
        <f t="shared" ref="BS69:BS72" si="461">SUM(BR69/12*9*$D69*$F69*$H69*$J69*BS$9)+SUM(BR69/12*3*$E69*$F69*$H69*$J69*BS$9)</f>
        <v>0</v>
      </c>
      <c r="BT69" s="22">
        <v>0</v>
      </c>
      <c r="BU69" s="20">
        <f t="shared" ref="BU69:BU72" si="462">SUM(BT69/12*9*$D69*$F69*$H69*$J69*BU$9)+SUM(BT69/12*3*$E69*$F69*$H69*$J69*BU$9)</f>
        <v>0</v>
      </c>
      <c r="BV69" s="22">
        <v>0</v>
      </c>
      <c r="BW69" s="20">
        <f t="shared" ref="BW69:BW72" si="463">SUM(BV69/12*9*$D69*$F69*$H69*$K69*BW$9)+SUM(BV69/12*3*$E69*$F69*$H69*$K69*BW$9)</f>
        <v>0</v>
      </c>
      <c r="BX69" s="20">
        <v>0</v>
      </c>
      <c r="BY69" s="22">
        <v>0</v>
      </c>
      <c r="BZ69" s="20">
        <f t="shared" ref="BZ69:BZ72" si="464">SUM(BY69/12*9*$D69*$F69*$H69*$K69*BZ$9)+SUM(BY69/12*3*$E69*$F69*$H69*$K69*BZ$9)</f>
        <v>0</v>
      </c>
      <c r="CA69" s="22"/>
      <c r="CB69" s="20">
        <f t="shared" ref="CB69:CB72" si="465">SUM(CA69/12*9*$D69*$F69*$H69*$K69*CB$9)+SUM(CA69/12*3*$E69*$F69*$H69*$K69*CB$9)</f>
        <v>0</v>
      </c>
      <c r="CC69" s="22"/>
      <c r="CD69" s="20">
        <f t="shared" ref="CD69:CD72" si="466">SUM(CC69/12*9*$D69*$F69*$H69*$K69*CD$9)+SUM(CC69/12*3*$E69*$F69*$H69*$K69*CD$9)</f>
        <v>0</v>
      </c>
      <c r="CE69" s="22">
        <v>0</v>
      </c>
      <c r="CF69" s="20">
        <f t="shared" ref="CF69:CF72" si="467">SUM(CE69/12*9*$D69*$F69*$H69*$K69*CF$9)+SUM(CE69/12*3*$E69*$F69*$H69*$K69*CF$9)</f>
        <v>0</v>
      </c>
      <c r="CG69" s="22">
        <v>24</v>
      </c>
      <c r="CH69" s="20">
        <f t="shared" ref="CH69:CH72" si="468">SUM(CG69/12*9*$D69*$F69*$H69*$J69*CH$9)+SUM(CG69/12*3*$E69*$F69*$H69*$J69*CH$9)</f>
        <v>531404.15999999992</v>
      </c>
      <c r="CI69" s="22"/>
      <c r="CJ69" s="20">
        <f t="shared" ref="CJ69:CJ72" si="469">SUM(CI69/12*9*$D69*$F69*$H69*$J69*CJ$9)+SUM(CI69/12*3*$E69*$F69*$H69*$J69*CJ$9)</f>
        <v>0</v>
      </c>
      <c r="CK69" s="22"/>
      <c r="CL69" s="20">
        <f t="shared" ref="CL69:CL72" si="470">SUM(CK69/12*9*$D69*$F69*$H69*$J69*CL$9)+SUM(CK69/12*3*$E69*$F69*$H69*$J69*CL$9)</f>
        <v>0</v>
      </c>
      <c r="CM69" s="22"/>
      <c r="CN69" s="20">
        <f t="shared" ref="CN69:CN72" si="471">SUM(CM69/12*9*$D69*$F69*$H69*$K69*CN$9)+SUM(CM69/12*3*$E69*$F69*$H69*$K69*CN$9)</f>
        <v>0</v>
      </c>
      <c r="CO69" s="22"/>
      <c r="CP69" s="20">
        <f t="shared" ref="CP69:CP72" si="472">SUM(CO69/12*9*$D69*$F69*$H69*$K69*CP$9)+SUM(CO69/12*3*$E69*$F69*$H69*$K69*CP$9)</f>
        <v>0</v>
      </c>
      <c r="CQ69" s="22"/>
      <c r="CR69" s="20">
        <f t="shared" ref="CR69:CR72" si="473">SUM(CQ69/12*9*$D69*$F69*$H69*$M69*CR$9)+SUM(CQ69/12*3*$E69*$F69*$H69*$M69*CR$9)</f>
        <v>0</v>
      </c>
      <c r="CS69" s="22">
        <v>0</v>
      </c>
      <c r="CT69" s="20">
        <f t="shared" ref="CT69:CT72" si="474">SUM(CS69/12*9*$D69*$F69*$H69*$L69*CT$9)+SUM(CS69/12*3*$E69*$F69*$H69*$L69*CT$9)</f>
        <v>0</v>
      </c>
      <c r="CU69" s="20"/>
      <c r="CV69" s="20"/>
      <c r="CW69" s="20"/>
      <c r="CX69" s="20"/>
      <c r="CY69" s="53">
        <f t="shared" ref="CY69:CZ72" si="475">SUM(AD69,R69,T69,AB69,N69,V69,P69,BF69,BT69,CG69,CK69,BH69,CI69,AF69,AZ69,BB69,AH69,BD69,BR69,AJ69,X69,CO69,BJ69,CM69,BL69,BY69,CC69,BV69,CA69,AL69,AN69,AP69,AR69,AT69,AX69,AV69,BP69,CS69,CQ69,CE69,Z69,BN69)</f>
        <v>473</v>
      </c>
      <c r="CZ69" s="53">
        <f t="shared" si="475"/>
        <v>12155870.159999998</v>
      </c>
    </row>
    <row r="70" spans="1:104" ht="30" x14ac:dyDescent="0.25">
      <c r="A70" s="66"/>
      <c r="B70" s="65">
        <v>41</v>
      </c>
      <c r="C70" s="23" t="s">
        <v>177</v>
      </c>
      <c r="D70" s="21">
        <f t="shared" si="337"/>
        <v>9860</v>
      </c>
      <c r="E70" s="21">
        <v>9959</v>
      </c>
      <c r="F70" s="18">
        <v>3.25</v>
      </c>
      <c r="G70" s="18"/>
      <c r="H70" s="29">
        <v>1</v>
      </c>
      <c r="I70" s="30"/>
      <c r="J70" s="17">
        <v>1.4</v>
      </c>
      <c r="K70" s="17">
        <v>1.68</v>
      </c>
      <c r="L70" s="17">
        <v>2.23</v>
      </c>
      <c r="M70" s="19">
        <v>2.57</v>
      </c>
      <c r="N70" s="22"/>
      <c r="O70" s="20">
        <f t="shared" si="433"/>
        <v>0</v>
      </c>
      <c r="P70" s="22"/>
      <c r="Q70" s="20">
        <f t="shared" si="434"/>
        <v>0</v>
      </c>
      <c r="R70" s="21"/>
      <c r="S70" s="20">
        <f t="shared" si="435"/>
        <v>0</v>
      </c>
      <c r="T70" s="22"/>
      <c r="U70" s="20">
        <f t="shared" si="436"/>
        <v>0</v>
      </c>
      <c r="V70" s="22"/>
      <c r="W70" s="20">
        <f t="shared" si="437"/>
        <v>0</v>
      </c>
      <c r="X70" s="22"/>
      <c r="Y70" s="20">
        <f t="shared" si="438"/>
        <v>0</v>
      </c>
      <c r="Z70" s="22"/>
      <c r="AA70" s="20">
        <f t="shared" si="439"/>
        <v>0</v>
      </c>
      <c r="AB70" s="22"/>
      <c r="AC70" s="20">
        <f t="shared" si="440"/>
        <v>0</v>
      </c>
      <c r="AD70" s="21"/>
      <c r="AE70" s="20">
        <f t="shared" si="441"/>
        <v>0</v>
      </c>
      <c r="AF70" s="22"/>
      <c r="AG70" s="20">
        <f t="shared" si="442"/>
        <v>0</v>
      </c>
      <c r="AH70" s="22"/>
      <c r="AI70" s="20">
        <f t="shared" si="443"/>
        <v>0</v>
      </c>
      <c r="AJ70" s="22"/>
      <c r="AK70" s="20">
        <f t="shared" si="444"/>
        <v>0</v>
      </c>
      <c r="AL70" s="22"/>
      <c r="AM70" s="20">
        <f t="shared" si="445"/>
        <v>0</v>
      </c>
      <c r="AN70" s="22"/>
      <c r="AO70" s="20">
        <f t="shared" si="446"/>
        <v>0</v>
      </c>
      <c r="AP70" s="22"/>
      <c r="AQ70" s="20">
        <f t="shared" si="447"/>
        <v>0</v>
      </c>
      <c r="AR70" s="22"/>
      <c r="AS70" s="20">
        <f t="shared" si="448"/>
        <v>0</v>
      </c>
      <c r="AT70" s="22"/>
      <c r="AU70" s="20">
        <f t="shared" si="449"/>
        <v>0</v>
      </c>
      <c r="AV70" s="22"/>
      <c r="AW70" s="20">
        <f t="shared" si="450"/>
        <v>0</v>
      </c>
      <c r="AX70" s="22"/>
      <c r="AY70" s="20">
        <f t="shared" si="451"/>
        <v>0</v>
      </c>
      <c r="AZ70" s="22"/>
      <c r="BA70" s="20">
        <f t="shared" si="452"/>
        <v>0</v>
      </c>
      <c r="BB70" s="22"/>
      <c r="BC70" s="20">
        <f t="shared" si="453"/>
        <v>0</v>
      </c>
      <c r="BD70" s="22"/>
      <c r="BE70" s="20">
        <f t="shared" si="454"/>
        <v>0</v>
      </c>
      <c r="BF70" s="22"/>
      <c r="BG70" s="20">
        <f t="shared" si="455"/>
        <v>0</v>
      </c>
      <c r="BH70" s="22"/>
      <c r="BI70" s="20">
        <f t="shared" si="456"/>
        <v>0</v>
      </c>
      <c r="BJ70" s="22"/>
      <c r="BK70" s="20">
        <f t="shared" si="457"/>
        <v>0</v>
      </c>
      <c r="BL70" s="22"/>
      <c r="BM70" s="20">
        <f t="shared" si="458"/>
        <v>0</v>
      </c>
      <c r="BN70" s="22"/>
      <c r="BO70" s="20">
        <f t="shared" si="459"/>
        <v>0</v>
      </c>
      <c r="BP70" s="22"/>
      <c r="BQ70" s="20">
        <f t="shared" si="460"/>
        <v>0</v>
      </c>
      <c r="BR70" s="22"/>
      <c r="BS70" s="20">
        <f t="shared" si="461"/>
        <v>0</v>
      </c>
      <c r="BT70" s="22"/>
      <c r="BU70" s="20">
        <f t="shared" si="462"/>
        <v>0</v>
      </c>
      <c r="BV70" s="22"/>
      <c r="BW70" s="20">
        <f t="shared" si="463"/>
        <v>0</v>
      </c>
      <c r="BX70" s="20">
        <v>0</v>
      </c>
      <c r="BY70" s="22"/>
      <c r="BZ70" s="20">
        <f t="shared" si="464"/>
        <v>0</v>
      </c>
      <c r="CA70" s="22"/>
      <c r="CB70" s="20">
        <f t="shared" si="465"/>
        <v>0</v>
      </c>
      <c r="CC70" s="22"/>
      <c r="CD70" s="20">
        <f t="shared" si="466"/>
        <v>0</v>
      </c>
      <c r="CE70" s="22"/>
      <c r="CF70" s="20">
        <f t="shared" si="467"/>
        <v>0</v>
      </c>
      <c r="CG70" s="22"/>
      <c r="CH70" s="20">
        <f t="shared" si="468"/>
        <v>0</v>
      </c>
      <c r="CI70" s="22"/>
      <c r="CJ70" s="20">
        <f t="shared" si="469"/>
        <v>0</v>
      </c>
      <c r="CK70" s="22"/>
      <c r="CL70" s="20">
        <f t="shared" si="470"/>
        <v>0</v>
      </c>
      <c r="CM70" s="22"/>
      <c r="CN70" s="20">
        <f t="shared" si="471"/>
        <v>0</v>
      </c>
      <c r="CO70" s="22"/>
      <c r="CP70" s="20">
        <f t="shared" si="472"/>
        <v>0</v>
      </c>
      <c r="CQ70" s="22"/>
      <c r="CR70" s="20">
        <f t="shared" si="473"/>
        <v>0</v>
      </c>
      <c r="CS70" s="22"/>
      <c r="CT70" s="20">
        <f t="shared" si="474"/>
        <v>0</v>
      </c>
      <c r="CU70" s="20"/>
      <c r="CV70" s="20"/>
      <c r="CW70" s="20"/>
      <c r="CX70" s="20"/>
      <c r="CY70" s="53">
        <f t="shared" si="475"/>
        <v>0</v>
      </c>
      <c r="CZ70" s="53">
        <f t="shared" si="475"/>
        <v>0</v>
      </c>
    </row>
    <row r="71" spans="1:104" ht="30" x14ac:dyDescent="0.25">
      <c r="A71" s="66"/>
      <c r="B71" s="65">
        <v>42</v>
      </c>
      <c r="C71" s="16" t="s">
        <v>178</v>
      </c>
      <c r="D71" s="21">
        <f>D70</f>
        <v>9860</v>
      </c>
      <c r="E71" s="21">
        <v>9959</v>
      </c>
      <c r="F71" s="18">
        <v>3.18</v>
      </c>
      <c r="G71" s="18"/>
      <c r="H71" s="29">
        <v>1</v>
      </c>
      <c r="I71" s="30"/>
      <c r="J71" s="17">
        <v>1.4</v>
      </c>
      <c r="K71" s="17">
        <v>1.68</v>
      </c>
      <c r="L71" s="17">
        <v>2.23</v>
      </c>
      <c r="M71" s="19">
        <v>2.57</v>
      </c>
      <c r="N71" s="27"/>
      <c r="O71" s="20">
        <f t="shared" si="433"/>
        <v>0</v>
      </c>
      <c r="P71" s="27"/>
      <c r="Q71" s="20">
        <f t="shared" si="434"/>
        <v>0</v>
      </c>
      <c r="R71" s="21"/>
      <c r="S71" s="20">
        <f t="shared" si="435"/>
        <v>0</v>
      </c>
      <c r="T71" s="27"/>
      <c r="U71" s="20">
        <f t="shared" si="436"/>
        <v>0</v>
      </c>
      <c r="V71" s="27"/>
      <c r="W71" s="20">
        <f t="shared" si="437"/>
        <v>0</v>
      </c>
      <c r="X71" s="27"/>
      <c r="Y71" s="20">
        <f t="shared" si="438"/>
        <v>0</v>
      </c>
      <c r="Z71" s="22"/>
      <c r="AA71" s="20">
        <f t="shared" si="439"/>
        <v>0</v>
      </c>
      <c r="AB71" s="27"/>
      <c r="AC71" s="20">
        <f t="shared" si="440"/>
        <v>0</v>
      </c>
      <c r="AD71" s="21"/>
      <c r="AE71" s="20">
        <f t="shared" si="441"/>
        <v>0</v>
      </c>
      <c r="AF71" s="27"/>
      <c r="AG71" s="20">
        <f t="shared" si="442"/>
        <v>0</v>
      </c>
      <c r="AH71" s="27"/>
      <c r="AI71" s="20">
        <f t="shared" si="443"/>
        <v>0</v>
      </c>
      <c r="AJ71" s="27"/>
      <c r="AK71" s="20">
        <f t="shared" si="444"/>
        <v>0</v>
      </c>
      <c r="AL71" s="27"/>
      <c r="AM71" s="20">
        <f t="shared" si="445"/>
        <v>0</v>
      </c>
      <c r="AN71" s="27"/>
      <c r="AO71" s="20">
        <f t="shared" si="446"/>
        <v>0</v>
      </c>
      <c r="AP71" s="27"/>
      <c r="AQ71" s="20">
        <f t="shared" si="447"/>
        <v>0</v>
      </c>
      <c r="AR71" s="27"/>
      <c r="AS71" s="20">
        <f t="shared" si="448"/>
        <v>0</v>
      </c>
      <c r="AT71" s="27"/>
      <c r="AU71" s="20">
        <f t="shared" si="449"/>
        <v>0</v>
      </c>
      <c r="AV71" s="27"/>
      <c r="AW71" s="20">
        <f t="shared" si="450"/>
        <v>0</v>
      </c>
      <c r="AX71" s="27"/>
      <c r="AY71" s="20">
        <f t="shared" si="451"/>
        <v>0</v>
      </c>
      <c r="AZ71" s="27"/>
      <c r="BA71" s="20">
        <f t="shared" si="452"/>
        <v>0</v>
      </c>
      <c r="BB71" s="27"/>
      <c r="BC71" s="20">
        <f t="shared" si="453"/>
        <v>0</v>
      </c>
      <c r="BD71" s="27"/>
      <c r="BE71" s="20">
        <f t="shared" si="454"/>
        <v>0</v>
      </c>
      <c r="BF71" s="27"/>
      <c r="BG71" s="20">
        <f t="shared" si="455"/>
        <v>0</v>
      </c>
      <c r="BH71" s="27"/>
      <c r="BI71" s="20">
        <f t="shared" si="456"/>
        <v>0</v>
      </c>
      <c r="BJ71" s="27"/>
      <c r="BK71" s="20">
        <f t="shared" si="457"/>
        <v>0</v>
      </c>
      <c r="BL71" s="27"/>
      <c r="BM71" s="20">
        <f t="shared" si="458"/>
        <v>0</v>
      </c>
      <c r="BN71" s="27"/>
      <c r="BO71" s="20">
        <f t="shared" si="459"/>
        <v>0</v>
      </c>
      <c r="BP71" s="27"/>
      <c r="BQ71" s="20">
        <f t="shared" si="460"/>
        <v>0</v>
      </c>
      <c r="BR71" s="27"/>
      <c r="BS71" s="20">
        <f t="shared" si="461"/>
        <v>0</v>
      </c>
      <c r="BT71" s="27"/>
      <c r="BU71" s="20">
        <f t="shared" si="462"/>
        <v>0</v>
      </c>
      <c r="BV71" s="27"/>
      <c r="BW71" s="20">
        <f t="shared" si="463"/>
        <v>0</v>
      </c>
      <c r="BX71" s="24">
        <v>0</v>
      </c>
      <c r="BY71" s="27"/>
      <c r="BZ71" s="20">
        <f t="shared" si="464"/>
        <v>0</v>
      </c>
      <c r="CA71" s="27"/>
      <c r="CB71" s="20">
        <f t="shared" si="465"/>
        <v>0</v>
      </c>
      <c r="CC71" s="27"/>
      <c r="CD71" s="20">
        <f t="shared" si="466"/>
        <v>0</v>
      </c>
      <c r="CE71" s="27"/>
      <c r="CF71" s="20">
        <f t="shared" si="467"/>
        <v>0</v>
      </c>
      <c r="CG71" s="27"/>
      <c r="CH71" s="20">
        <f t="shared" si="468"/>
        <v>0</v>
      </c>
      <c r="CI71" s="27"/>
      <c r="CJ71" s="20">
        <f t="shared" si="469"/>
        <v>0</v>
      </c>
      <c r="CK71" s="27"/>
      <c r="CL71" s="20">
        <f t="shared" si="470"/>
        <v>0</v>
      </c>
      <c r="CM71" s="27"/>
      <c r="CN71" s="20">
        <f t="shared" si="471"/>
        <v>0</v>
      </c>
      <c r="CO71" s="27"/>
      <c r="CP71" s="20">
        <f t="shared" si="472"/>
        <v>0</v>
      </c>
      <c r="CQ71" s="27"/>
      <c r="CR71" s="20">
        <f t="shared" si="473"/>
        <v>0</v>
      </c>
      <c r="CS71" s="27"/>
      <c r="CT71" s="20">
        <f t="shared" si="474"/>
        <v>0</v>
      </c>
      <c r="CU71" s="20"/>
      <c r="CV71" s="20"/>
      <c r="CW71" s="20"/>
      <c r="CX71" s="20"/>
      <c r="CY71" s="53">
        <f t="shared" si="475"/>
        <v>0</v>
      </c>
      <c r="CZ71" s="53">
        <f t="shared" si="475"/>
        <v>0</v>
      </c>
    </row>
    <row r="72" spans="1:104" x14ac:dyDescent="0.25">
      <c r="A72" s="66"/>
      <c r="B72" s="65">
        <v>43</v>
      </c>
      <c r="C72" s="16" t="s">
        <v>179</v>
      </c>
      <c r="D72" s="21">
        <f>D71</f>
        <v>9860</v>
      </c>
      <c r="E72" s="21">
        <v>9959</v>
      </c>
      <c r="F72" s="18">
        <v>0.8</v>
      </c>
      <c r="G72" s="18"/>
      <c r="H72" s="29">
        <v>1</v>
      </c>
      <c r="I72" s="30"/>
      <c r="J72" s="17">
        <v>1.4</v>
      </c>
      <c r="K72" s="17">
        <v>1.68</v>
      </c>
      <c r="L72" s="17">
        <v>2.23</v>
      </c>
      <c r="M72" s="19">
        <v>2.57</v>
      </c>
      <c r="N72" s="27"/>
      <c r="O72" s="20">
        <f t="shared" si="433"/>
        <v>0</v>
      </c>
      <c r="P72" s="27">
        <v>10</v>
      </c>
      <c r="Q72" s="20">
        <f t="shared" si="434"/>
        <v>110709.2</v>
      </c>
      <c r="R72" s="21"/>
      <c r="S72" s="20">
        <f t="shared" si="435"/>
        <v>0</v>
      </c>
      <c r="T72" s="27"/>
      <c r="U72" s="20">
        <f t="shared" si="436"/>
        <v>0</v>
      </c>
      <c r="V72" s="27"/>
      <c r="W72" s="20">
        <f t="shared" si="437"/>
        <v>0</v>
      </c>
      <c r="X72" s="27">
        <v>7</v>
      </c>
      <c r="Y72" s="20">
        <f t="shared" si="438"/>
        <v>77496.44</v>
      </c>
      <c r="Z72" s="22"/>
      <c r="AA72" s="20">
        <f t="shared" si="439"/>
        <v>0</v>
      </c>
      <c r="AB72" s="27"/>
      <c r="AC72" s="20">
        <f t="shared" si="440"/>
        <v>0</v>
      </c>
      <c r="AD72" s="21">
        <v>25</v>
      </c>
      <c r="AE72" s="20">
        <f t="shared" si="441"/>
        <v>276773</v>
      </c>
      <c r="AF72" s="27"/>
      <c r="AG72" s="20">
        <f t="shared" si="442"/>
        <v>0</v>
      </c>
      <c r="AH72" s="27"/>
      <c r="AI72" s="20">
        <f t="shared" si="443"/>
        <v>0</v>
      </c>
      <c r="AJ72" s="27"/>
      <c r="AK72" s="20">
        <f t="shared" si="444"/>
        <v>0</v>
      </c>
      <c r="AL72" s="27"/>
      <c r="AM72" s="20">
        <f t="shared" si="445"/>
        <v>0</v>
      </c>
      <c r="AN72" s="32">
        <v>60</v>
      </c>
      <c r="AO72" s="20">
        <f t="shared" si="446"/>
        <v>797106.24</v>
      </c>
      <c r="AP72" s="27"/>
      <c r="AQ72" s="20">
        <f t="shared" si="447"/>
        <v>0</v>
      </c>
      <c r="AR72" s="27">
        <v>1</v>
      </c>
      <c r="AS72" s="20">
        <f t="shared" si="448"/>
        <v>13285.103999999999</v>
      </c>
      <c r="AT72" s="27"/>
      <c r="AU72" s="20">
        <f t="shared" si="449"/>
        <v>0</v>
      </c>
      <c r="AV72" s="32">
        <v>23</v>
      </c>
      <c r="AW72" s="20">
        <f t="shared" si="450"/>
        <v>305557.39199999999</v>
      </c>
      <c r="AX72" s="32">
        <v>10</v>
      </c>
      <c r="AY72" s="20">
        <f t="shared" si="451"/>
        <v>132851.04</v>
      </c>
      <c r="AZ72" s="27">
        <v>37</v>
      </c>
      <c r="BA72" s="20">
        <f t="shared" si="452"/>
        <v>409624.04</v>
      </c>
      <c r="BB72" s="27"/>
      <c r="BC72" s="20">
        <f t="shared" si="453"/>
        <v>0</v>
      </c>
      <c r="BD72" s="27"/>
      <c r="BE72" s="20">
        <f t="shared" si="454"/>
        <v>0</v>
      </c>
      <c r="BF72" s="27"/>
      <c r="BG72" s="20">
        <f t="shared" si="455"/>
        <v>0</v>
      </c>
      <c r="BH72" s="27"/>
      <c r="BI72" s="20">
        <f t="shared" si="456"/>
        <v>0</v>
      </c>
      <c r="BJ72" s="27"/>
      <c r="BK72" s="20">
        <f t="shared" si="457"/>
        <v>0</v>
      </c>
      <c r="BL72" s="27">
        <v>16</v>
      </c>
      <c r="BM72" s="20">
        <f t="shared" si="458"/>
        <v>212561.66399999999</v>
      </c>
      <c r="BN72" s="27"/>
      <c r="BO72" s="20">
        <f t="shared" si="459"/>
        <v>0</v>
      </c>
      <c r="BP72" s="32">
        <v>4</v>
      </c>
      <c r="BQ72" s="20">
        <f t="shared" si="460"/>
        <v>53140.415999999997</v>
      </c>
      <c r="BR72" s="27"/>
      <c r="BS72" s="20">
        <f t="shared" si="461"/>
        <v>0</v>
      </c>
      <c r="BT72" s="27"/>
      <c r="BU72" s="20">
        <f t="shared" si="462"/>
        <v>0</v>
      </c>
      <c r="BV72" s="32">
        <v>36</v>
      </c>
      <c r="BW72" s="20">
        <f t="shared" si="463"/>
        <v>478263.74400000001</v>
      </c>
      <c r="BX72" s="24">
        <v>12</v>
      </c>
      <c r="BY72" s="27">
        <v>7</v>
      </c>
      <c r="BZ72" s="20">
        <f t="shared" si="464"/>
        <v>92995.728000000003</v>
      </c>
      <c r="CA72" s="27"/>
      <c r="CB72" s="20">
        <f t="shared" si="465"/>
        <v>0</v>
      </c>
      <c r="CC72" s="32">
        <v>4</v>
      </c>
      <c r="CD72" s="20">
        <f t="shared" si="466"/>
        <v>53140.415999999997</v>
      </c>
      <c r="CE72" s="27">
        <v>12</v>
      </c>
      <c r="CF72" s="20">
        <f t="shared" si="467"/>
        <v>159421.24799999999</v>
      </c>
      <c r="CG72" s="27"/>
      <c r="CH72" s="20">
        <f t="shared" si="468"/>
        <v>0</v>
      </c>
      <c r="CI72" s="27">
        <v>17</v>
      </c>
      <c r="CJ72" s="20">
        <f t="shared" si="469"/>
        <v>188205.63999999998</v>
      </c>
      <c r="CK72" s="27">
        <v>15</v>
      </c>
      <c r="CL72" s="20">
        <f t="shared" si="470"/>
        <v>166063.79999999999</v>
      </c>
      <c r="CM72" s="27">
        <v>3</v>
      </c>
      <c r="CN72" s="20">
        <f t="shared" si="471"/>
        <v>39855.311999999998</v>
      </c>
      <c r="CO72" s="27">
        <v>5</v>
      </c>
      <c r="CP72" s="20">
        <f t="shared" si="472"/>
        <v>66425.52</v>
      </c>
      <c r="CQ72" s="32"/>
      <c r="CR72" s="20">
        <f t="shared" si="473"/>
        <v>0</v>
      </c>
      <c r="CS72" s="32">
        <v>10</v>
      </c>
      <c r="CT72" s="20">
        <f t="shared" si="474"/>
        <v>176343.94</v>
      </c>
      <c r="CU72" s="20"/>
      <c r="CV72" s="20"/>
      <c r="CW72" s="20"/>
      <c r="CX72" s="20"/>
      <c r="CY72" s="53">
        <f t="shared" si="475"/>
        <v>302</v>
      </c>
      <c r="CZ72" s="53">
        <f t="shared" si="475"/>
        <v>3809819.8840000001</v>
      </c>
    </row>
    <row r="73" spans="1:104" x14ac:dyDescent="0.25">
      <c r="A73" s="75">
        <v>19</v>
      </c>
      <c r="B73" s="84"/>
      <c r="C73" s="71" t="s">
        <v>180</v>
      </c>
      <c r="D73" s="79"/>
      <c r="E73" s="79">
        <v>9959</v>
      </c>
      <c r="F73" s="80">
        <v>3.01</v>
      </c>
      <c r="G73" s="80"/>
      <c r="H73" s="85"/>
      <c r="I73" s="86"/>
      <c r="J73" s="17"/>
      <c r="K73" s="17"/>
      <c r="L73" s="17"/>
      <c r="M73" s="19">
        <v>2.57</v>
      </c>
      <c r="N73" s="46">
        <f t="shared" ref="N73:BY73" si="476">SUM(N74:N84)</f>
        <v>0</v>
      </c>
      <c r="O73" s="46">
        <f t="shared" si="476"/>
        <v>0</v>
      </c>
      <c r="P73" s="46">
        <f t="shared" si="476"/>
        <v>0</v>
      </c>
      <c r="Q73" s="46">
        <f t="shared" si="476"/>
        <v>0</v>
      </c>
      <c r="R73" s="46">
        <f t="shared" si="476"/>
        <v>0</v>
      </c>
      <c r="S73" s="46">
        <f t="shared" si="476"/>
        <v>0</v>
      </c>
      <c r="T73" s="46">
        <f t="shared" si="476"/>
        <v>83</v>
      </c>
      <c r="U73" s="46">
        <f t="shared" si="476"/>
        <v>574303.97499999998</v>
      </c>
      <c r="V73" s="46">
        <f t="shared" si="476"/>
        <v>55</v>
      </c>
      <c r="W73" s="46">
        <f t="shared" si="476"/>
        <v>3225789.3149999995</v>
      </c>
      <c r="X73" s="87">
        <f t="shared" si="476"/>
        <v>0</v>
      </c>
      <c r="Y73" s="87">
        <f t="shared" si="476"/>
        <v>0</v>
      </c>
      <c r="Z73" s="87">
        <f t="shared" si="476"/>
        <v>0</v>
      </c>
      <c r="AA73" s="87">
        <f t="shared" si="476"/>
        <v>0</v>
      </c>
      <c r="AB73" s="46">
        <f t="shared" si="476"/>
        <v>0</v>
      </c>
      <c r="AC73" s="46">
        <f t="shared" si="476"/>
        <v>0</v>
      </c>
      <c r="AD73" s="46">
        <f t="shared" si="476"/>
        <v>0</v>
      </c>
      <c r="AE73" s="46">
        <f t="shared" si="476"/>
        <v>0</v>
      </c>
      <c r="AF73" s="46">
        <f t="shared" si="476"/>
        <v>0</v>
      </c>
      <c r="AG73" s="46">
        <f t="shared" si="476"/>
        <v>0</v>
      </c>
      <c r="AH73" s="46">
        <f t="shared" si="476"/>
        <v>0</v>
      </c>
      <c r="AI73" s="46">
        <f t="shared" si="476"/>
        <v>0</v>
      </c>
      <c r="AJ73" s="46">
        <f t="shared" si="476"/>
        <v>0</v>
      </c>
      <c r="AK73" s="46">
        <f t="shared" si="476"/>
        <v>0</v>
      </c>
      <c r="AL73" s="46">
        <f t="shared" si="476"/>
        <v>0</v>
      </c>
      <c r="AM73" s="46">
        <f t="shared" si="476"/>
        <v>0</v>
      </c>
      <c r="AN73" s="46">
        <f t="shared" si="476"/>
        <v>0</v>
      </c>
      <c r="AO73" s="46">
        <f t="shared" si="476"/>
        <v>0</v>
      </c>
      <c r="AP73" s="46">
        <f t="shared" si="476"/>
        <v>0</v>
      </c>
      <c r="AQ73" s="46">
        <f t="shared" si="476"/>
        <v>0</v>
      </c>
      <c r="AR73" s="46">
        <f t="shared" si="476"/>
        <v>0</v>
      </c>
      <c r="AS73" s="46">
        <f t="shared" si="476"/>
        <v>0</v>
      </c>
      <c r="AT73" s="46">
        <f t="shared" si="476"/>
        <v>170</v>
      </c>
      <c r="AU73" s="46">
        <f t="shared" si="476"/>
        <v>15851952.156599998</v>
      </c>
      <c r="AV73" s="46">
        <f t="shared" si="476"/>
        <v>0</v>
      </c>
      <c r="AW73" s="46">
        <f t="shared" si="476"/>
        <v>0</v>
      </c>
      <c r="AX73" s="46">
        <f t="shared" si="476"/>
        <v>0</v>
      </c>
      <c r="AY73" s="46">
        <f t="shared" si="476"/>
        <v>0</v>
      </c>
      <c r="AZ73" s="46">
        <f t="shared" si="476"/>
        <v>0</v>
      </c>
      <c r="BA73" s="46">
        <f t="shared" si="476"/>
        <v>0</v>
      </c>
      <c r="BB73" s="46">
        <f t="shared" si="476"/>
        <v>0</v>
      </c>
      <c r="BC73" s="46">
        <f t="shared" si="476"/>
        <v>0</v>
      </c>
      <c r="BD73" s="46">
        <f t="shared" si="476"/>
        <v>0</v>
      </c>
      <c r="BE73" s="46">
        <f t="shared" si="476"/>
        <v>0</v>
      </c>
      <c r="BF73" s="46">
        <f t="shared" si="476"/>
        <v>0</v>
      </c>
      <c r="BG73" s="46">
        <f t="shared" si="476"/>
        <v>0</v>
      </c>
      <c r="BH73" s="46">
        <f t="shared" si="476"/>
        <v>0</v>
      </c>
      <c r="BI73" s="46">
        <f t="shared" si="476"/>
        <v>0</v>
      </c>
      <c r="BJ73" s="46">
        <f t="shared" si="476"/>
        <v>0</v>
      </c>
      <c r="BK73" s="46">
        <f t="shared" si="476"/>
        <v>0</v>
      </c>
      <c r="BL73" s="46">
        <f t="shared" si="476"/>
        <v>7</v>
      </c>
      <c r="BM73" s="46">
        <f t="shared" si="476"/>
        <v>58122.33</v>
      </c>
      <c r="BN73" s="46">
        <f t="shared" si="476"/>
        <v>0</v>
      </c>
      <c r="BO73" s="46">
        <f t="shared" si="476"/>
        <v>0</v>
      </c>
      <c r="BP73" s="46">
        <f t="shared" si="476"/>
        <v>1</v>
      </c>
      <c r="BQ73" s="46">
        <f t="shared" si="476"/>
        <v>8303.19</v>
      </c>
      <c r="BR73" s="46">
        <f t="shared" si="476"/>
        <v>0</v>
      </c>
      <c r="BS73" s="46">
        <f t="shared" si="476"/>
        <v>0</v>
      </c>
      <c r="BT73" s="46">
        <f t="shared" si="476"/>
        <v>0</v>
      </c>
      <c r="BU73" s="46">
        <f t="shared" si="476"/>
        <v>0</v>
      </c>
      <c r="BV73" s="46">
        <f t="shared" si="476"/>
        <v>0</v>
      </c>
      <c r="BW73" s="46">
        <f t="shared" si="476"/>
        <v>0</v>
      </c>
      <c r="BX73" s="46">
        <v>0</v>
      </c>
      <c r="BY73" s="46">
        <f t="shared" si="476"/>
        <v>0</v>
      </c>
      <c r="BZ73" s="46">
        <f t="shared" ref="BZ73:CZ73" si="477">SUM(BZ74:BZ84)</f>
        <v>0</v>
      </c>
      <c r="CA73" s="46">
        <f t="shared" si="477"/>
        <v>0</v>
      </c>
      <c r="CB73" s="46">
        <f t="shared" si="477"/>
        <v>0</v>
      </c>
      <c r="CC73" s="46">
        <f t="shared" si="477"/>
        <v>0</v>
      </c>
      <c r="CD73" s="46">
        <f t="shared" si="477"/>
        <v>0</v>
      </c>
      <c r="CE73" s="46">
        <f t="shared" si="477"/>
        <v>0</v>
      </c>
      <c r="CF73" s="46">
        <f t="shared" si="477"/>
        <v>0</v>
      </c>
      <c r="CG73" s="46">
        <f t="shared" si="477"/>
        <v>1</v>
      </c>
      <c r="CH73" s="46">
        <f t="shared" si="477"/>
        <v>6919.3249999999998</v>
      </c>
      <c r="CI73" s="46">
        <f t="shared" si="477"/>
        <v>0</v>
      </c>
      <c r="CJ73" s="46">
        <f t="shared" si="477"/>
        <v>0</v>
      </c>
      <c r="CK73" s="46">
        <f t="shared" si="477"/>
        <v>6</v>
      </c>
      <c r="CL73" s="46">
        <f t="shared" si="477"/>
        <v>41515.949999999997</v>
      </c>
      <c r="CM73" s="46">
        <f t="shared" si="477"/>
        <v>0</v>
      </c>
      <c r="CN73" s="46">
        <f t="shared" si="477"/>
        <v>0</v>
      </c>
      <c r="CO73" s="46">
        <f t="shared" si="477"/>
        <v>0</v>
      </c>
      <c r="CP73" s="46">
        <f t="shared" si="477"/>
        <v>0</v>
      </c>
      <c r="CQ73" s="46">
        <f t="shared" si="477"/>
        <v>0</v>
      </c>
      <c r="CR73" s="46">
        <f t="shared" si="477"/>
        <v>0</v>
      </c>
      <c r="CS73" s="46">
        <f t="shared" si="477"/>
        <v>0</v>
      </c>
      <c r="CT73" s="46">
        <f t="shared" si="477"/>
        <v>0</v>
      </c>
      <c r="CU73" s="46"/>
      <c r="CV73" s="46"/>
      <c r="CW73" s="46"/>
      <c r="CX73" s="46"/>
      <c r="CY73" s="46">
        <f t="shared" si="477"/>
        <v>323</v>
      </c>
      <c r="CZ73" s="46">
        <f t="shared" si="477"/>
        <v>19766906.241599999</v>
      </c>
    </row>
    <row r="74" spans="1:104" x14ac:dyDescent="0.25">
      <c r="A74" s="66"/>
      <c r="B74" s="65">
        <v>44</v>
      </c>
      <c r="C74" s="16" t="s">
        <v>181</v>
      </c>
      <c r="D74" s="21">
        <f>D72</f>
        <v>9860</v>
      </c>
      <c r="E74" s="21">
        <v>9959</v>
      </c>
      <c r="F74" s="18">
        <v>3.64</v>
      </c>
      <c r="G74" s="18"/>
      <c r="H74" s="29">
        <v>1</v>
      </c>
      <c r="I74" s="30"/>
      <c r="J74" s="17">
        <v>1.4</v>
      </c>
      <c r="K74" s="17">
        <v>1.68</v>
      </c>
      <c r="L74" s="17">
        <v>2.23</v>
      </c>
      <c r="M74" s="19">
        <v>2.57</v>
      </c>
      <c r="N74" s="22">
        <v>0</v>
      </c>
      <c r="O74" s="20">
        <f t="shared" ref="O74:O77" si="478">SUM(N74/12*9*$D74*$F74*$H74*$J74*O$9)+SUM(N74/12*3*$E74*$F74*$H74*$J74*O$9)</f>
        <v>0</v>
      </c>
      <c r="P74" s="22">
        <v>0</v>
      </c>
      <c r="Q74" s="20">
        <f t="shared" ref="Q74:Q77" si="479">SUM(P74/12*9*$D74*$F74*$H74*$J74*Q$9)+SUM(P74/12*3*$E74*$F74*$H74*$J74*Q$9)</f>
        <v>0</v>
      </c>
      <c r="R74" s="21"/>
      <c r="S74" s="20">
        <f t="shared" ref="S74:S77" si="480">SUM(R74/12*9*$D74*$F74*$H74*$J74*S$9)+SUM(R74/12*3*$E74*$F74*$H74*$J74*S$9)</f>
        <v>0</v>
      </c>
      <c r="T74" s="22"/>
      <c r="U74" s="20">
        <f t="shared" ref="U74:U77" si="481">SUM(T74/12*9*$D74*$F74*$H74*$J74*U$9)+SUM(T74/12*3*$E74*$F74*$H74*$J74*U$9)</f>
        <v>0</v>
      </c>
      <c r="V74" s="22"/>
      <c r="W74" s="20">
        <f t="shared" ref="W74:W77" si="482">SUM(V74/12*9*$D74*$F74*$H74*$J74*W$9)+SUM(V74/12*3*$E74*$F74*$H74*$J74*W$9)</f>
        <v>0</v>
      </c>
      <c r="X74" s="22">
        <v>0</v>
      </c>
      <c r="Y74" s="20">
        <f t="shared" ref="Y74:Y77" si="483">SUM(X74/12*9*$D74*$F74*$H74*$J74*Y$9)+SUM(X74/12*3*$E74*$F74*$H74*$J74*Y$9)</f>
        <v>0</v>
      </c>
      <c r="Z74" s="22"/>
      <c r="AA74" s="20">
        <f t="shared" ref="AA74:AA77" si="484">SUM(Z74/12*9*$D74*$F74*$H74*$J74*AA$9)+SUM(Z74/12*3*$E74*$F74*$H74*$J74*AA$9)</f>
        <v>0</v>
      </c>
      <c r="AB74" s="22">
        <v>0</v>
      </c>
      <c r="AC74" s="20">
        <f t="shared" ref="AC74:AC77" si="485">SUM(AB74/12*9*$D74*$F74*$H74*$J74*AC$9)+SUM(AB74/12*3*$E74*$F74*$H74*$J74*AC$9)</f>
        <v>0</v>
      </c>
      <c r="AD74" s="21"/>
      <c r="AE74" s="20">
        <f t="shared" ref="AE74:AE77" si="486">SUM(AD74/12*9*$D74*$F74*$H74*$J74*AE$9)+SUM(AD74/12*3*$E74*$F74*$H74*$J74*AE$9)</f>
        <v>0</v>
      </c>
      <c r="AF74" s="22">
        <v>0</v>
      </c>
      <c r="AG74" s="20">
        <f t="shared" ref="AG74:AG77" si="487">SUM(AF74/12*9*$D74*$F74*$H74*$J74*AG$9)+SUM(AF74/12*3*$E74*$F74*$H74*$J74*AG$9)</f>
        <v>0</v>
      </c>
      <c r="AH74" s="22">
        <v>0</v>
      </c>
      <c r="AI74" s="20">
        <f t="shared" ref="AI74:AI77" si="488">SUM(AH74/12*9*$D74*$F74*$H74*$J74*AI$9)+SUM(AH74/12*3*$E74*$F74*$H74*$J74*AI$9)</f>
        <v>0</v>
      </c>
      <c r="AJ74" s="22"/>
      <c r="AK74" s="20">
        <f t="shared" ref="AK74:AK77" si="489">SUM(AJ74/12*9*$D74*$F74*$H74*$J74*AK$9)+SUM(AJ74/12*3*$E74*$F74*$H74*$J74*AK$9)</f>
        <v>0</v>
      </c>
      <c r="AL74" s="22">
        <v>0</v>
      </c>
      <c r="AM74" s="20">
        <f t="shared" ref="AM74:AM77" si="490">SUM(AL74/12*9*$D74*$F74*$H74*$K74*AM$9)+SUM(AL74/12*3*$E74*$F74*$H74*$K74*AM$9)</f>
        <v>0</v>
      </c>
      <c r="AN74" s="22">
        <v>0</v>
      </c>
      <c r="AO74" s="20">
        <f t="shared" ref="AO74:AO77" si="491">SUM(AN74/12*9*$D74*$F74*$H74*$K74*AO$9)+SUM(AN74/12*3*$E74*$F74*$H74*$K74*AO$9)</f>
        <v>0</v>
      </c>
      <c r="AP74" s="22">
        <v>0</v>
      </c>
      <c r="AQ74" s="20">
        <f t="shared" ref="AQ74:AQ77" si="492">SUM(AP74/12*9*$D74*$F74*$H74*$K74*AQ$9)+SUM(AP74/12*3*$E74*$F74*$H74*$K74*AQ$9)</f>
        <v>0</v>
      </c>
      <c r="AR74" s="22">
        <v>0</v>
      </c>
      <c r="AS74" s="20">
        <f t="shared" ref="AS74:AS77" si="493">SUM(AR74/12*9*$D74*$F74*$H74*$K74*AS$9)+SUM(AR74/12*3*$E74*$F74*$H74*$K74*AS$9)</f>
        <v>0</v>
      </c>
      <c r="AT74" s="22">
        <v>0</v>
      </c>
      <c r="AU74" s="20">
        <f t="shared" ref="AU74:AU77" si="494">SUM(AT74/12*9*$D74*$F74*$H74*$K74*AU$9)+SUM(AT74/12*3*$E74*$F74*$H74*$K74*AU$9)</f>
        <v>0</v>
      </c>
      <c r="AV74" s="22">
        <v>0</v>
      </c>
      <c r="AW74" s="20">
        <f t="shared" ref="AW74:AW77" si="495">SUM(AV74/12*9*$D74*$F74*$H74*$K74*AW$9)+SUM(AV74/12*3*$E74*$F74*$H74*$K74*AW$9)</f>
        <v>0</v>
      </c>
      <c r="AX74" s="22">
        <v>0</v>
      </c>
      <c r="AY74" s="20">
        <f t="shared" ref="AY74:AY77" si="496">SUM(AX74/12*9*$D74*$F74*$H74*$K74*AY$9)+SUM(AX74/12*3*$E74*$F74*$H74*$K74*AY$9)</f>
        <v>0</v>
      </c>
      <c r="AZ74" s="22">
        <v>0</v>
      </c>
      <c r="BA74" s="20">
        <f t="shared" ref="BA74:BA77" si="497">SUM(AZ74/12*9*$D74*$F74*$H74*$J74*BA$9)+SUM(AZ74/12*3*$E74*$F74*$H74*$J74*BA$9)</f>
        <v>0</v>
      </c>
      <c r="BB74" s="22"/>
      <c r="BC74" s="20">
        <f t="shared" ref="BC74:BC77" si="498">SUM(BB74/12*9*$D74*$F74*$H74*$J74*BC$9)+SUM(BB74/12*3*$E74*$F74*$H74*$J74*BC$9)</f>
        <v>0</v>
      </c>
      <c r="BD74" s="22"/>
      <c r="BE74" s="20">
        <f t="shared" ref="BE74:BE77" si="499">SUM(BD74/12*9*$D74*$F74*$H74*$J74*BE$9)+SUM(BD74/12*3*$E74*$F74*$H74*$J74*BE$9)</f>
        <v>0</v>
      </c>
      <c r="BF74" s="22">
        <v>0</v>
      </c>
      <c r="BG74" s="20">
        <f t="shared" ref="BG74:BG77" si="500">SUM(BF74/12*9*$D74*$F74*$H74*$J74*BG$9)+SUM(BF74/12*3*$E74*$F74*$H74*$J74*BG$9)</f>
        <v>0</v>
      </c>
      <c r="BH74" s="22">
        <v>0</v>
      </c>
      <c r="BI74" s="20">
        <f t="shared" ref="BI74:BI77" si="501">SUM(BH74/12*9*$D74*$F74*$H74*$J74*BI$9)+SUM(BH74/12*3*$E74*$F74*$H74*$J74*BI$9)</f>
        <v>0</v>
      </c>
      <c r="BJ74" s="22">
        <v>0</v>
      </c>
      <c r="BK74" s="20">
        <f t="shared" ref="BK74:BK77" si="502">SUM(BJ74/12*9*$D74*$F74*$H74*$K74*BK$9)+SUM(BJ74/12*3*$E74*$F74*$H74*$K74*BK$9)</f>
        <v>0</v>
      </c>
      <c r="BL74" s="22">
        <v>0</v>
      </c>
      <c r="BM74" s="20">
        <f t="shared" ref="BM74:BM77" si="503">SUM(BL74/12*9*$D74*$F74*$H74*$K74*BM$9)+SUM(BL74/12*3*$E74*$F74*$H74*$K74*BM$9)</f>
        <v>0</v>
      </c>
      <c r="BN74" s="22"/>
      <c r="BO74" s="20">
        <f t="shared" ref="BO74:BO77" si="504">SUM(BN74/12*9*$D74*$F74*$H74*$J74*BO$9)+SUM(BN74/12*3*$E74*$F74*$H74*$J74*BO$9)</f>
        <v>0</v>
      </c>
      <c r="BP74" s="22"/>
      <c r="BQ74" s="20">
        <f t="shared" ref="BQ74:BQ77" si="505">SUM(BP74/12*9*$D74*$F74*$H74*$K74*BQ$9)+SUM(BP74/12*3*$E74*$F74*$H74*$K74*BQ$9)</f>
        <v>0</v>
      </c>
      <c r="BR74" s="22">
        <v>0</v>
      </c>
      <c r="BS74" s="20">
        <f t="shared" ref="BS74:BS77" si="506">SUM(BR74/12*9*$D74*$F74*$H74*$J74*BS$9)+SUM(BR74/12*3*$E74*$F74*$H74*$J74*BS$9)</f>
        <v>0</v>
      </c>
      <c r="BT74" s="22">
        <v>0</v>
      </c>
      <c r="BU74" s="20">
        <f t="shared" ref="BU74:BU77" si="507">SUM(BT74/12*9*$D74*$F74*$H74*$J74*BU$9)+SUM(BT74/12*3*$E74*$F74*$H74*$J74*BU$9)</f>
        <v>0</v>
      </c>
      <c r="BV74" s="22">
        <v>0</v>
      </c>
      <c r="BW74" s="20">
        <f t="shared" ref="BW74:BW77" si="508">SUM(BV74/12*9*$D74*$F74*$H74*$K74*BW$9)+SUM(BV74/12*3*$E74*$F74*$H74*$K74*BW$9)</f>
        <v>0</v>
      </c>
      <c r="BX74" s="20">
        <v>0</v>
      </c>
      <c r="BY74" s="22">
        <v>0</v>
      </c>
      <c r="BZ74" s="20">
        <f t="shared" ref="BZ74:BZ77" si="509">SUM(BY74/12*9*$D74*$F74*$H74*$K74*BZ$9)+SUM(BY74/12*3*$E74*$F74*$H74*$K74*BZ$9)</f>
        <v>0</v>
      </c>
      <c r="CA74" s="22"/>
      <c r="CB74" s="20">
        <f t="shared" ref="CB74:CB77" si="510">SUM(CA74/12*9*$D74*$F74*$H74*$K74*CB$9)+SUM(CA74/12*3*$E74*$F74*$H74*$K74*CB$9)</f>
        <v>0</v>
      </c>
      <c r="CC74" s="22">
        <v>0</v>
      </c>
      <c r="CD74" s="20">
        <f t="shared" ref="CD74:CD77" si="511">SUM(CC74/12*9*$D74*$F74*$H74*$K74*CD$9)+SUM(CC74/12*3*$E74*$F74*$H74*$K74*CD$9)</f>
        <v>0</v>
      </c>
      <c r="CE74" s="22">
        <v>0</v>
      </c>
      <c r="CF74" s="20">
        <f t="shared" ref="CF74:CF77" si="512">SUM(CE74/12*9*$D74*$F74*$H74*$K74*CF$9)+SUM(CE74/12*3*$E74*$F74*$H74*$K74*CF$9)</f>
        <v>0</v>
      </c>
      <c r="CG74" s="22">
        <v>0</v>
      </c>
      <c r="CH74" s="20">
        <f t="shared" ref="CH74:CH77" si="513">SUM(CG74/12*9*$D74*$F74*$H74*$J74*CH$9)+SUM(CG74/12*3*$E74*$F74*$H74*$J74*CH$9)</f>
        <v>0</v>
      </c>
      <c r="CI74" s="22"/>
      <c r="CJ74" s="20">
        <f t="shared" ref="CJ74:CJ77" si="514">SUM(CI74/12*9*$D74*$F74*$H74*$J74*CJ$9)+SUM(CI74/12*3*$E74*$F74*$H74*$J74*CJ$9)</f>
        <v>0</v>
      </c>
      <c r="CK74" s="22">
        <v>0</v>
      </c>
      <c r="CL74" s="20">
        <f t="shared" ref="CL74:CL77" si="515">SUM(CK74/12*9*$D74*$F74*$H74*$J74*CL$9)+SUM(CK74/12*3*$E74*$F74*$H74*$J74*CL$9)</f>
        <v>0</v>
      </c>
      <c r="CM74" s="22"/>
      <c r="CN74" s="20">
        <f t="shared" ref="CN74:CN77" si="516">SUM(CM74/12*9*$D74*$F74*$H74*$K74*CN$9)+SUM(CM74/12*3*$E74*$F74*$H74*$K74*CN$9)</f>
        <v>0</v>
      </c>
      <c r="CO74" s="22">
        <v>0</v>
      </c>
      <c r="CP74" s="20">
        <f t="shared" ref="CP74:CP77" si="517">SUM(CO74/12*9*$D74*$F74*$H74*$K74*CP$9)+SUM(CO74/12*3*$E74*$F74*$H74*$K74*CP$9)</f>
        <v>0</v>
      </c>
      <c r="CQ74" s="22">
        <v>0</v>
      </c>
      <c r="CR74" s="20">
        <f t="shared" ref="CR74:CR77" si="518">SUM(CQ74/12*9*$D74*$F74*$H74*$M74*CR$9)+SUM(CQ74/12*3*$E74*$F74*$H74*$M74*CR$9)</f>
        <v>0</v>
      </c>
      <c r="CS74" s="22">
        <v>0</v>
      </c>
      <c r="CT74" s="20">
        <f t="shared" ref="CT74:CT77" si="519">SUM(CS74/12*9*$D74*$F74*$H74*$L74*CT$9)+SUM(CS74/12*3*$E74*$F74*$H74*$L74*CT$9)</f>
        <v>0</v>
      </c>
      <c r="CU74" s="20"/>
      <c r="CV74" s="20"/>
      <c r="CW74" s="20"/>
      <c r="CX74" s="20"/>
      <c r="CY74" s="53">
        <f t="shared" ref="CY74:CZ84" si="520">SUM(AD74,R74,T74,AB74,N74,V74,P74,BF74,BT74,CG74,CK74,BH74,CI74,AF74,AZ74,BB74,AH74,BD74,BR74,AJ74,X74,CO74,BJ74,CM74,BL74,BY74,CC74,BV74,CA74,AL74,AN74,AP74,AR74,AT74,AX74,AV74,BP74,CS74,CQ74,CE74,Z74,BN74)</f>
        <v>0</v>
      </c>
      <c r="CZ74" s="53">
        <f t="shared" si="520"/>
        <v>0</v>
      </c>
    </row>
    <row r="75" spans="1:104" x14ac:dyDescent="0.25">
      <c r="A75" s="66"/>
      <c r="B75" s="65">
        <v>45</v>
      </c>
      <c r="C75" s="16" t="s">
        <v>182</v>
      </c>
      <c r="D75" s="21">
        <f>D74</f>
        <v>9860</v>
      </c>
      <c r="E75" s="21">
        <v>9959</v>
      </c>
      <c r="F75" s="18">
        <v>4.0199999999999996</v>
      </c>
      <c r="G75" s="18"/>
      <c r="H75" s="29">
        <v>1</v>
      </c>
      <c r="I75" s="30"/>
      <c r="J75" s="17">
        <v>1.4</v>
      </c>
      <c r="K75" s="17">
        <v>1.68</v>
      </c>
      <c r="L75" s="17">
        <v>2.23</v>
      </c>
      <c r="M75" s="19">
        <v>2.57</v>
      </c>
      <c r="N75" s="22">
        <v>0</v>
      </c>
      <c r="O75" s="20">
        <f t="shared" si="478"/>
        <v>0</v>
      </c>
      <c r="P75" s="22">
        <v>0</v>
      </c>
      <c r="Q75" s="20">
        <f t="shared" si="479"/>
        <v>0</v>
      </c>
      <c r="R75" s="21"/>
      <c r="S75" s="20">
        <f t="shared" si="480"/>
        <v>0</v>
      </c>
      <c r="T75" s="22"/>
      <c r="U75" s="20">
        <f t="shared" si="481"/>
        <v>0</v>
      </c>
      <c r="V75" s="22">
        <v>50</v>
      </c>
      <c r="W75" s="20">
        <f t="shared" si="482"/>
        <v>2781568.6499999994</v>
      </c>
      <c r="X75" s="22">
        <v>0</v>
      </c>
      <c r="Y75" s="20">
        <f t="shared" si="483"/>
        <v>0</v>
      </c>
      <c r="Z75" s="22"/>
      <c r="AA75" s="20">
        <f t="shared" si="484"/>
        <v>0</v>
      </c>
      <c r="AB75" s="22">
        <v>0</v>
      </c>
      <c r="AC75" s="20">
        <f t="shared" si="485"/>
        <v>0</v>
      </c>
      <c r="AD75" s="21"/>
      <c r="AE75" s="20">
        <f t="shared" si="486"/>
        <v>0</v>
      </c>
      <c r="AF75" s="22">
        <v>0</v>
      </c>
      <c r="AG75" s="20">
        <f t="shared" si="487"/>
        <v>0</v>
      </c>
      <c r="AH75" s="22">
        <v>0</v>
      </c>
      <c r="AI75" s="20">
        <f t="shared" si="488"/>
        <v>0</v>
      </c>
      <c r="AJ75" s="22"/>
      <c r="AK75" s="20">
        <f t="shared" si="489"/>
        <v>0</v>
      </c>
      <c r="AL75" s="22">
        <v>0</v>
      </c>
      <c r="AM75" s="20">
        <f t="shared" si="490"/>
        <v>0</v>
      </c>
      <c r="AN75" s="22">
        <v>0</v>
      </c>
      <c r="AO75" s="20">
        <f t="shared" si="491"/>
        <v>0</v>
      </c>
      <c r="AP75" s="22">
        <v>0</v>
      </c>
      <c r="AQ75" s="20">
        <f t="shared" si="492"/>
        <v>0</v>
      </c>
      <c r="AR75" s="22">
        <v>0</v>
      </c>
      <c r="AS75" s="20">
        <f t="shared" si="493"/>
        <v>0</v>
      </c>
      <c r="AT75" s="22">
        <v>0</v>
      </c>
      <c r="AU75" s="20">
        <f t="shared" si="494"/>
        <v>0</v>
      </c>
      <c r="AV75" s="22">
        <v>0</v>
      </c>
      <c r="AW75" s="20">
        <f t="shared" si="495"/>
        <v>0</v>
      </c>
      <c r="AX75" s="22">
        <v>0</v>
      </c>
      <c r="AY75" s="20">
        <f t="shared" si="496"/>
        <v>0</v>
      </c>
      <c r="AZ75" s="22">
        <v>0</v>
      </c>
      <c r="BA75" s="20">
        <f t="shared" si="497"/>
        <v>0</v>
      </c>
      <c r="BB75" s="22"/>
      <c r="BC75" s="20">
        <f t="shared" si="498"/>
        <v>0</v>
      </c>
      <c r="BD75" s="22"/>
      <c r="BE75" s="20">
        <f t="shared" si="499"/>
        <v>0</v>
      </c>
      <c r="BF75" s="22">
        <v>0</v>
      </c>
      <c r="BG75" s="20">
        <f t="shared" si="500"/>
        <v>0</v>
      </c>
      <c r="BH75" s="22">
        <v>0</v>
      </c>
      <c r="BI75" s="20">
        <f t="shared" si="501"/>
        <v>0</v>
      </c>
      <c r="BJ75" s="22">
        <v>0</v>
      </c>
      <c r="BK75" s="20">
        <f t="shared" si="502"/>
        <v>0</v>
      </c>
      <c r="BL75" s="22">
        <v>0</v>
      </c>
      <c r="BM75" s="20">
        <f t="shared" si="503"/>
        <v>0</v>
      </c>
      <c r="BN75" s="22"/>
      <c r="BO75" s="20">
        <f t="shared" si="504"/>
        <v>0</v>
      </c>
      <c r="BP75" s="22"/>
      <c r="BQ75" s="20">
        <f t="shared" si="505"/>
        <v>0</v>
      </c>
      <c r="BR75" s="22">
        <v>0</v>
      </c>
      <c r="BS75" s="20">
        <f t="shared" si="506"/>
        <v>0</v>
      </c>
      <c r="BT75" s="22">
        <v>0</v>
      </c>
      <c r="BU75" s="20">
        <f t="shared" si="507"/>
        <v>0</v>
      </c>
      <c r="BV75" s="22">
        <v>0</v>
      </c>
      <c r="BW75" s="20">
        <f t="shared" si="508"/>
        <v>0</v>
      </c>
      <c r="BX75" s="20">
        <v>0</v>
      </c>
      <c r="BY75" s="22">
        <v>0</v>
      </c>
      <c r="BZ75" s="20">
        <f t="shared" si="509"/>
        <v>0</v>
      </c>
      <c r="CA75" s="22"/>
      <c r="CB75" s="20">
        <f t="shared" si="510"/>
        <v>0</v>
      </c>
      <c r="CC75" s="22">
        <v>0</v>
      </c>
      <c r="CD75" s="20">
        <f t="shared" si="511"/>
        <v>0</v>
      </c>
      <c r="CE75" s="22">
        <v>0</v>
      </c>
      <c r="CF75" s="20">
        <f t="shared" si="512"/>
        <v>0</v>
      </c>
      <c r="CG75" s="22">
        <v>0</v>
      </c>
      <c r="CH75" s="20">
        <f t="shared" si="513"/>
        <v>0</v>
      </c>
      <c r="CI75" s="22"/>
      <c r="CJ75" s="20">
        <f t="shared" si="514"/>
        <v>0</v>
      </c>
      <c r="CK75" s="22">
        <v>0</v>
      </c>
      <c r="CL75" s="20">
        <f t="shared" si="515"/>
        <v>0</v>
      </c>
      <c r="CM75" s="22"/>
      <c r="CN75" s="20">
        <f t="shared" si="516"/>
        <v>0</v>
      </c>
      <c r="CO75" s="22">
        <v>0</v>
      </c>
      <c r="CP75" s="20">
        <f t="shared" si="517"/>
        <v>0</v>
      </c>
      <c r="CQ75" s="22">
        <v>0</v>
      </c>
      <c r="CR75" s="20">
        <f t="shared" si="518"/>
        <v>0</v>
      </c>
      <c r="CS75" s="22">
        <v>0</v>
      </c>
      <c r="CT75" s="20">
        <f t="shared" si="519"/>
        <v>0</v>
      </c>
      <c r="CU75" s="20"/>
      <c r="CV75" s="20"/>
      <c r="CW75" s="20"/>
      <c r="CX75" s="20"/>
      <c r="CY75" s="53">
        <f t="shared" si="520"/>
        <v>50</v>
      </c>
      <c r="CZ75" s="53">
        <f t="shared" si="520"/>
        <v>2781568.6499999994</v>
      </c>
    </row>
    <row r="76" spans="1:104" x14ac:dyDescent="0.25">
      <c r="A76" s="66"/>
      <c r="B76" s="65">
        <v>46</v>
      </c>
      <c r="C76" s="16" t="s">
        <v>183</v>
      </c>
      <c r="D76" s="21">
        <f>D75</f>
        <v>9860</v>
      </c>
      <c r="E76" s="21">
        <v>9959</v>
      </c>
      <c r="F76" s="18">
        <v>6.42</v>
      </c>
      <c r="G76" s="18"/>
      <c r="H76" s="29">
        <v>1</v>
      </c>
      <c r="I76" s="30"/>
      <c r="J76" s="17">
        <v>1.4</v>
      </c>
      <c r="K76" s="17">
        <v>1.68</v>
      </c>
      <c r="L76" s="17">
        <v>2.23</v>
      </c>
      <c r="M76" s="19">
        <v>2.57</v>
      </c>
      <c r="N76" s="22">
        <v>0</v>
      </c>
      <c r="O76" s="20">
        <f t="shared" si="478"/>
        <v>0</v>
      </c>
      <c r="P76" s="22">
        <v>0</v>
      </c>
      <c r="Q76" s="20">
        <f t="shared" si="479"/>
        <v>0</v>
      </c>
      <c r="R76" s="21"/>
      <c r="S76" s="20">
        <f t="shared" si="480"/>
        <v>0</v>
      </c>
      <c r="T76" s="22"/>
      <c r="U76" s="20">
        <f t="shared" si="481"/>
        <v>0</v>
      </c>
      <c r="V76" s="22">
        <v>5</v>
      </c>
      <c r="W76" s="20">
        <f t="shared" si="482"/>
        <v>444220.66499999998</v>
      </c>
      <c r="X76" s="22">
        <v>0</v>
      </c>
      <c r="Y76" s="20">
        <f t="shared" si="483"/>
        <v>0</v>
      </c>
      <c r="Z76" s="22"/>
      <c r="AA76" s="20">
        <f t="shared" si="484"/>
        <v>0</v>
      </c>
      <c r="AB76" s="22">
        <v>0</v>
      </c>
      <c r="AC76" s="20">
        <f t="shared" si="485"/>
        <v>0</v>
      </c>
      <c r="AD76" s="21"/>
      <c r="AE76" s="20">
        <f t="shared" si="486"/>
        <v>0</v>
      </c>
      <c r="AF76" s="22">
        <v>0</v>
      </c>
      <c r="AG76" s="20">
        <f t="shared" si="487"/>
        <v>0</v>
      </c>
      <c r="AH76" s="22">
        <v>0</v>
      </c>
      <c r="AI76" s="20">
        <f t="shared" si="488"/>
        <v>0</v>
      </c>
      <c r="AJ76" s="22"/>
      <c r="AK76" s="20">
        <f t="shared" si="489"/>
        <v>0</v>
      </c>
      <c r="AL76" s="22">
        <v>0</v>
      </c>
      <c r="AM76" s="20">
        <f t="shared" si="490"/>
        <v>0</v>
      </c>
      <c r="AN76" s="22">
        <v>0</v>
      </c>
      <c r="AO76" s="20">
        <f t="shared" si="491"/>
        <v>0</v>
      </c>
      <c r="AP76" s="22">
        <v>0</v>
      </c>
      <c r="AQ76" s="20">
        <f t="shared" si="492"/>
        <v>0</v>
      </c>
      <c r="AR76" s="22">
        <v>0</v>
      </c>
      <c r="AS76" s="20">
        <f t="shared" si="493"/>
        <v>0</v>
      </c>
      <c r="AT76" s="22">
        <v>0</v>
      </c>
      <c r="AU76" s="20">
        <f t="shared" si="494"/>
        <v>0</v>
      </c>
      <c r="AV76" s="22">
        <v>0</v>
      </c>
      <c r="AW76" s="20">
        <f t="shared" si="495"/>
        <v>0</v>
      </c>
      <c r="AX76" s="22">
        <v>0</v>
      </c>
      <c r="AY76" s="20">
        <f t="shared" si="496"/>
        <v>0</v>
      </c>
      <c r="AZ76" s="22">
        <v>0</v>
      </c>
      <c r="BA76" s="20">
        <f t="shared" si="497"/>
        <v>0</v>
      </c>
      <c r="BB76" s="22"/>
      <c r="BC76" s="20">
        <f t="shared" si="498"/>
        <v>0</v>
      </c>
      <c r="BD76" s="22"/>
      <c r="BE76" s="20">
        <f t="shared" si="499"/>
        <v>0</v>
      </c>
      <c r="BF76" s="22">
        <v>0</v>
      </c>
      <c r="BG76" s="20">
        <f t="shared" si="500"/>
        <v>0</v>
      </c>
      <c r="BH76" s="22">
        <v>0</v>
      </c>
      <c r="BI76" s="20">
        <f t="shared" si="501"/>
        <v>0</v>
      </c>
      <c r="BJ76" s="22">
        <v>0</v>
      </c>
      <c r="BK76" s="20">
        <f t="shared" si="502"/>
        <v>0</v>
      </c>
      <c r="BL76" s="22">
        <v>0</v>
      </c>
      <c r="BM76" s="20">
        <f t="shared" si="503"/>
        <v>0</v>
      </c>
      <c r="BN76" s="22"/>
      <c r="BO76" s="20">
        <f t="shared" si="504"/>
        <v>0</v>
      </c>
      <c r="BP76" s="22"/>
      <c r="BQ76" s="20">
        <f t="shared" si="505"/>
        <v>0</v>
      </c>
      <c r="BR76" s="22">
        <v>0</v>
      </c>
      <c r="BS76" s="20">
        <f t="shared" si="506"/>
        <v>0</v>
      </c>
      <c r="BT76" s="22">
        <v>0</v>
      </c>
      <c r="BU76" s="20">
        <f t="shared" si="507"/>
        <v>0</v>
      </c>
      <c r="BV76" s="22">
        <v>0</v>
      </c>
      <c r="BW76" s="20">
        <f t="shared" si="508"/>
        <v>0</v>
      </c>
      <c r="BX76" s="20">
        <v>0</v>
      </c>
      <c r="BY76" s="22">
        <v>0</v>
      </c>
      <c r="BZ76" s="20">
        <f t="shared" si="509"/>
        <v>0</v>
      </c>
      <c r="CA76" s="22"/>
      <c r="CB76" s="20">
        <f t="shared" si="510"/>
        <v>0</v>
      </c>
      <c r="CC76" s="22">
        <v>0</v>
      </c>
      <c r="CD76" s="20">
        <f t="shared" si="511"/>
        <v>0</v>
      </c>
      <c r="CE76" s="22">
        <v>0</v>
      </c>
      <c r="CF76" s="20">
        <f t="shared" si="512"/>
        <v>0</v>
      </c>
      <c r="CG76" s="22">
        <v>0</v>
      </c>
      <c r="CH76" s="20">
        <f t="shared" si="513"/>
        <v>0</v>
      </c>
      <c r="CI76" s="22"/>
      <c r="CJ76" s="20">
        <f t="shared" si="514"/>
        <v>0</v>
      </c>
      <c r="CK76" s="22">
        <v>0</v>
      </c>
      <c r="CL76" s="20">
        <f t="shared" si="515"/>
        <v>0</v>
      </c>
      <c r="CM76" s="22"/>
      <c r="CN76" s="20">
        <f t="shared" si="516"/>
        <v>0</v>
      </c>
      <c r="CO76" s="22">
        <v>0</v>
      </c>
      <c r="CP76" s="20">
        <f t="shared" si="517"/>
        <v>0</v>
      </c>
      <c r="CQ76" s="22">
        <v>0</v>
      </c>
      <c r="CR76" s="20">
        <f t="shared" si="518"/>
        <v>0</v>
      </c>
      <c r="CS76" s="22">
        <v>0</v>
      </c>
      <c r="CT76" s="20">
        <f t="shared" si="519"/>
        <v>0</v>
      </c>
      <c r="CU76" s="20"/>
      <c r="CV76" s="20"/>
      <c r="CW76" s="20"/>
      <c r="CX76" s="20"/>
      <c r="CY76" s="53">
        <f t="shared" si="520"/>
        <v>5</v>
      </c>
      <c r="CZ76" s="53">
        <f t="shared" si="520"/>
        <v>444220.66499999998</v>
      </c>
    </row>
    <row r="77" spans="1:104" ht="30" x14ac:dyDescent="0.25">
      <c r="A77" s="66"/>
      <c r="B77" s="65">
        <v>47</v>
      </c>
      <c r="C77" s="23" t="s">
        <v>184</v>
      </c>
      <c r="D77" s="21">
        <f>D76</f>
        <v>9860</v>
      </c>
      <c r="E77" s="21">
        <v>9959</v>
      </c>
      <c r="F77" s="18">
        <v>2.35</v>
      </c>
      <c r="G77" s="18"/>
      <c r="H77" s="29">
        <v>1</v>
      </c>
      <c r="I77" s="30"/>
      <c r="J77" s="17">
        <v>1.4</v>
      </c>
      <c r="K77" s="17">
        <v>1.68</v>
      </c>
      <c r="L77" s="17">
        <v>2.23</v>
      </c>
      <c r="M77" s="19">
        <v>2.57</v>
      </c>
      <c r="N77" s="22"/>
      <c r="O77" s="20">
        <f t="shared" si="478"/>
        <v>0</v>
      </c>
      <c r="P77" s="22"/>
      <c r="Q77" s="20">
        <f t="shared" si="479"/>
        <v>0</v>
      </c>
      <c r="R77" s="21"/>
      <c r="S77" s="20">
        <f t="shared" si="480"/>
        <v>0</v>
      </c>
      <c r="T77" s="22"/>
      <c r="U77" s="20">
        <f t="shared" si="481"/>
        <v>0</v>
      </c>
      <c r="V77" s="22"/>
      <c r="W77" s="20">
        <f t="shared" si="482"/>
        <v>0</v>
      </c>
      <c r="X77" s="22"/>
      <c r="Y77" s="20">
        <f t="shared" si="483"/>
        <v>0</v>
      </c>
      <c r="Z77" s="22"/>
      <c r="AA77" s="20">
        <f t="shared" si="484"/>
        <v>0</v>
      </c>
      <c r="AB77" s="22"/>
      <c r="AC77" s="20">
        <f t="shared" si="485"/>
        <v>0</v>
      </c>
      <c r="AD77" s="21"/>
      <c r="AE77" s="20">
        <f t="shared" si="486"/>
        <v>0</v>
      </c>
      <c r="AF77" s="22"/>
      <c r="AG77" s="20">
        <f t="shared" si="487"/>
        <v>0</v>
      </c>
      <c r="AH77" s="22"/>
      <c r="AI77" s="20">
        <f t="shared" si="488"/>
        <v>0</v>
      </c>
      <c r="AJ77" s="22"/>
      <c r="AK77" s="20">
        <f t="shared" si="489"/>
        <v>0</v>
      </c>
      <c r="AL77" s="22"/>
      <c r="AM77" s="20">
        <f t="shared" si="490"/>
        <v>0</v>
      </c>
      <c r="AN77" s="22"/>
      <c r="AO77" s="20">
        <f t="shared" si="491"/>
        <v>0</v>
      </c>
      <c r="AP77" s="22"/>
      <c r="AQ77" s="20">
        <f t="shared" si="492"/>
        <v>0</v>
      </c>
      <c r="AR77" s="22"/>
      <c r="AS77" s="20">
        <f t="shared" si="493"/>
        <v>0</v>
      </c>
      <c r="AT77" s="22"/>
      <c r="AU77" s="20">
        <f t="shared" si="494"/>
        <v>0</v>
      </c>
      <c r="AV77" s="22"/>
      <c r="AW77" s="20">
        <f t="shared" si="495"/>
        <v>0</v>
      </c>
      <c r="AX77" s="22"/>
      <c r="AY77" s="20">
        <f t="shared" si="496"/>
        <v>0</v>
      </c>
      <c r="AZ77" s="22"/>
      <c r="BA77" s="20">
        <f t="shared" si="497"/>
        <v>0</v>
      </c>
      <c r="BB77" s="22"/>
      <c r="BC77" s="20">
        <f t="shared" si="498"/>
        <v>0</v>
      </c>
      <c r="BD77" s="22"/>
      <c r="BE77" s="20">
        <f t="shared" si="499"/>
        <v>0</v>
      </c>
      <c r="BF77" s="22"/>
      <c r="BG77" s="20">
        <f t="shared" si="500"/>
        <v>0</v>
      </c>
      <c r="BH77" s="22"/>
      <c r="BI77" s="20">
        <f t="shared" si="501"/>
        <v>0</v>
      </c>
      <c r="BJ77" s="22"/>
      <c r="BK77" s="20">
        <f t="shared" si="502"/>
        <v>0</v>
      </c>
      <c r="BL77" s="22"/>
      <c r="BM77" s="20">
        <f t="shared" si="503"/>
        <v>0</v>
      </c>
      <c r="BN77" s="22"/>
      <c r="BO77" s="20">
        <f t="shared" si="504"/>
        <v>0</v>
      </c>
      <c r="BP77" s="22"/>
      <c r="BQ77" s="20">
        <f t="shared" si="505"/>
        <v>0</v>
      </c>
      <c r="BR77" s="22"/>
      <c r="BS77" s="20">
        <f t="shared" si="506"/>
        <v>0</v>
      </c>
      <c r="BT77" s="22"/>
      <c r="BU77" s="20">
        <f t="shared" si="507"/>
        <v>0</v>
      </c>
      <c r="BV77" s="22"/>
      <c r="BW77" s="20">
        <f t="shared" si="508"/>
        <v>0</v>
      </c>
      <c r="BX77" s="20">
        <v>0</v>
      </c>
      <c r="BY77" s="22"/>
      <c r="BZ77" s="20">
        <f t="shared" si="509"/>
        <v>0</v>
      </c>
      <c r="CA77" s="22"/>
      <c r="CB77" s="20">
        <f t="shared" si="510"/>
        <v>0</v>
      </c>
      <c r="CC77" s="22"/>
      <c r="CD77" s="20">
        <f t="shared" si="511"/>
        <v>0</v>
      </c>
      <c r="CE77" s="22"/>
      <c r="CF77" s="20">
        <f t="shared" si="512"/>
        <v>0</v>
      </c>
      <c r="CG77" s="22"/>
      <c r="CH77" s="20">
        <f t="shared" si="513"/>
        <v>0</v>
      </c>
      <c r="CI77" s="22"/>
      <c r="CJ77" s="20">
        <f t="shared" si="514"/>
        <v>0</v>
      </c>
      <c r="CK77" s="22"/>
      <c r="CL77" s="20">
        <f t="shared" si="515"/>
        <v>0</v>
      </c>
      <c r="CM77" s="22"/>
      <c r="CN77" s="20">
        <f t="shared" si="516"/>
        <v>0</v>
      </c>
      <c r="CO77" s="22"/>
      <c r="CP77" s="20">
        <f t="shared" si="517"/>
        <v>0</v>
      </c>
      <c r="CQ77" s="22"/>
      <c r="CR77" s="20">
        <f t="shared" si="518"/>
        <v>0</v>
      </c>
      <c r="CS77" s="22"/>
      <c r="CT77" s="20">
        <f t="shared" si="519"/>
        <v>0</v>
      </c>
      <c r="CU77" s="20"/>
      <c r="CV77" s="20"/>
      <c r="CW77" s="20"/>
      <c r="CX77" s="20"/>
      <c r="CY77" s="53">
        <f t="shared" si="520"/>
        <v>0</v>
      </c>
      <c r="CZ77" s="53">
        <f t="shared" si="520"/>
        <v>0</v>
      </c>
    </row>
    <row r="78" spans="1:104" ht="30" x14ac:dyDescent="0.25">
      <c r="A78" s="66"/>
      <c r="B78" s="65">
        <v>48</v>
      </c>
      <c r="C78" s="23" t="s">
        <v>185</v>
      </c>
      <c r="D78" s="21">
        <f>D77</f>
        <v>9860</v>
      </c>
      <c r="E78" s="21">
        <v>9959</v>
      </c>
      <c r="F78" s="18">
        <v>2.48</v>
      </c>
      <c r="G78" s="18"/>
      <c r="H78" s="29">
        <v>1</v>
      </c>
      <c r="I78" s="55">
        <v>0.8</v>
      </c>
      <c r="J78" s="17">
        <v>1.4</v>
      </c>
      <c r="K78" s="17">
        <v>1.68</v>
      </c>
      <c r="L78" s="17">
        <v>2.23</v>
      </c>
      <c r="M78" s="19">
        <v>2.57</v>
      </c>
      <c r="N78" s="22"/>
      <c r="O78" s="20">
        <f>SUM(N78/12*5*$D78*$F78*$H78*$J78*O$9)+SUM(N78/12*4*$D78*$F78*$I78*$J78*O$9)+SUM(N78/12*3*$E78*$F78*$I78*$J78*O$9)</f>
        <v>0</v>
      </c>
      <c r="P78" s="22"/>
      <c r="Q78" s="20">
        <f>SUM(P78/12*5*$D78*$F78*$H78*$J78*Q$9)+SUM(P78/12*4*$D78*$F78*$I78*$J78*Q$9)+SUM(P78/12*3*$E78*$F78*$I78*$J78*Q$9)</f>
        <v>0</v>
      </c>
      <c r="R78" s="21"/>
      <c r="S78" s="20">
        <f>SUM(R78/12*5*$D78*$F78*$H78*$J78*S$9)+SUM(R78/12*4*$D78*$F78*$I78*$J78*S$9)+SUM(R78/12*3*$E78*$F78*$I78*$J78*S$9)</f>
        <v>0</v>
      </c>
      <c r="T78" s="22"/>
      <c r="U78" s="20">
        <f>SUM(T78/12*5*$D78*$F78*$H78*$J78*U$9)+SUM(T78/12*4*$D78*$F78*$I78*$J78*U$9)+SUM(T78/12*3*$E78*$F78*$I78*$J78*U$9)</f>
        <v>0</v>
      </c>
      <c r="V78" s="22"/>
      <c r="W78" s="20">
        <f>SUM(V78/12*5*$D78*$F78*$H78*$J78*W$9)+SUM(V78/12*4*$D78*$F78*$I78*$J78*W$9)+SUM(V78/12*3*$E78*$F78*$I78*$J78*W$9)</f>
        <v>0</v>
      </c>
      <c r="X78" s="22"/>
      <c r="Y78" s="20">
        <f>SUM(X78/12*5*$D78*$F78*$H78*$J78*Y$9)+SUM(X78/12*4*$D78*$F78*$I78*$J78*Y$9)+SUM(X78/12*3*$E78*$F78*$I78*$J78*Y$9)</f>
        <v>0</v>
      </c>
      <c r="Z78" s="22"/>
      <c r="AA78" s="20">
        <f>SUM(Z78/12*5*$D78*$F78*$H78*$J78*AA$9)+SUM(Z78/12*4*$D78*$F78*$I78*$J78*AA$9)+SUM(Z78/12*3*$E78*$F78*$I78*$J78*AA$9)</f>
        <v>0</v>
      </c>
      <c r="AB78" s="22"/>
      <c r="AC78" s="20">
        <f>SUM(AB78/12*5*$D78*$F78*$H78*$J78*AC$9)+SUM(AB78/12*4*$D78*$F78*$I78*$J78*AC$9)+SUM(AB78/12*3*$E78*$F78*$I78*$J78*AC$9)</f>
        <v>0</v>
      </c>
      <c r="AD78" s="21"/>
      <c r="AE78" s="20">
        <f>SUM(AD78/12*5*$D78*$F78*$H78*$J78*AE$9)+SUM(AD78/12*4*$D78*$F78*$I78*$J78*AE$9)+SUM(AD78/12*3*$E78*$F78*$I78*$J78*AE$9)</f>
        <v>0</v>
      </c>
      <c r="AF78" s="22"/>
      <c r="AG78" s="20">
        <f>SUM(AF78/12*5*$D78*$F78*$H78*$J78*AG$9)+SUM(AF78/12*4*$D78*$F78*$I78*$J78*AG$9)+SUM(AF78/12*3*$E78*$F78*$I78*$J78*AG$9)</f>
        <v>0</v>
      </c>
      <c r="AH78" s="22"/>
      <c r="AI78" s="20">
        <f>SUM(AH78/12*5*$D78*$F78*$H78*$J78*AI$9)+SUM(AH78/12*4*$D78*$F78*$I78*$J78*AI$9)+SUM(AH78/12*3*$E78*$F78*$I78*$J78*AI$9)</f>
        <v>0</v>
      </c>
      <c r="AJ78" s="22"/>
      <c r="AK78" s="20">
        <f>SUM(AJ78/12*5*$D78*$F78*$H78*$J78*AK$9)+SUM(AJ78/12*4*$D78*$F78*$I78*$J78*AK$9)+SUM(AJ78/12*3*$E78*$F78*$I78*$J78*AK$9)</f>
        <v>0</v>
      </c>
      <c r="AL78" s="22"/>
      <c r="AM78" s="20">
        <f>SUM(AL78/12*5*$D78*$F78*$H78*$K78*AM$9)+SUM(AL78/12*4*$D78*$F78*$I78*$K78*AM$9)+SUM(AL78/12*3*$E78*$F78*$I78*$K78*AM$9)</f>
        <v>0</v>
      </c>
      <c r="AN78" s="22"/>
      <c r="AO78" s="20">
        <f>SUM(AN78/12*5*$D78*$F78*$H78*$K78*AO$9)+SUM(AN78/12*4*$D78*$F78*$I78*$K78*AO$9)+SUM(AN78/12*3*$E78*$F78*$I78*$K78*AO$9)</f>
        <v>0</v>
      </c>
      <c r="AP78" s="22"/>
      <c r="AQ78" s="20">
        <f>SUM(AP78/12*5*$D78*$F78*$H78*$K78*AQ$9)+SUM(AP78/12*4*$D78*$F78*$I78*$K78*AQ$9)+SUM(AP78/12*3*$E78*$F78*$I78*$K78*AQ$9)</f>
        <v>0</v>
      </c>
      <c r="AR78" s="22"/>
      <c r="AS78" s="20">
        <f>SUM(AR78/12*5*$D78*$F78*$H78*$K78*AS$9)+SUM(AR78/12*4*$D78*$F78*$I78*$K78*AS$9)+SUM(AR78/12*3*$E78*$F78*$I78*$K78*AS$9)</f>
        <v>0</v>
      </c>
      <c r="AT78" s="22"/>
      <c r="AU78" s="20">
        <f>SUM(AT78/12*5*$D78*$F78*$H78*$K78*AU$9)+SUM(AT78/12*4*$D78*$F78*$I78*$K78*AU$9)+SUM(AT78/12*3*$E78*$F78*$I78*$K78*AU$9)</f>
        <v>0</v>
      </c>
      <c r="AV78" s="22"/>
      <c r="AW78" s="20">
        <f>SUM(AV78/12*5*$D78*$F78*$H78*$K78*AW$9)+SUM(AV78/12*4*$D78*$F78*$I78*$K78*AW$9)+SUM(AV78/12*3*$E78*$F78*$I78*$K78*AW$9)</f>
        <v>0</v>
      </c>
      <c r="AX78" s="22"/>
      <c r="AY78" s="20">
        <f>SUM(AX78/12*5*$D78*$F78*$H78*$K78*AY$9)+SUM(AX78/12*4*$D78*$F78*$I78*$K78*AY$9)+SUM(AX78/12*3*$E78*$F78*$I78*$K78*AY$9)</f>
        <v>0</v>
      </c>
      <c r="AZ78" s="22"/>
      <c r="BA78" s="20">
        <f>SUM(AZ78/12*5*$D78*$F78*$H78*$J78*BA$9)+SUM(AZ78/12*4*$D78*$F78*$I78*$J78*BA$9)+SUM(AZ78/12*3*$E78*$F78*$I78*$J78*BA$9)</f>
        <v>0</v>
      </c>
      <c r="BB78" s="22"/>
      <c r="BC78" s="20">
        <f>SUM(BB78/12*5*$D78*$F78*$H78*$J78*BC$9)+SUM(BB78/12*4*$D78*$F78*$I78*$J78*BC$9)+SUM(BB78/12*3*$E78*$F78*$I78*$J78*BC$9)</f>
        <v>0</v>
      </c>
      <c r="BD78" s="22"/>
      <c r="BE78" s="20">
        <f>SUM(BD78/12*5*$D78*$F78*$H78*$J78*BE$9)+SUM(BD78/12*4*$D78*$F78*$I78*$J78*BE$9)+SUM(BD78/12*3*$E78*$F78*$I78*$J78*BE$9)</f>
        <v>0</v>
      </c>
      <c r="BF78" s="22"/>
      <c r="BG78" s="20">
        <f>SUM(BF78/12*5*$D78*$F78*$H78*$J78*BG$9)+SUM(BF78/12*4*$D78*$F78*$I78*$J78*BG$9)+SUM(BF78/12*3*$E78*$F78*$I78*$J78*BG$9)</f>
        <v>0</v>
      </c>
      <c r="BH78" s="22"/>
      <c r="BI78" s="20">
        <f>SUM(BH78/12*5*$D78*$F78*$H78*$J78*BI$9)+SUM(BH78/12*4*$D78*$F78*$I78*$J78*BI$9)+SUM(BH78/12*3*$E78*$F78*$I78*$J78*BI$9)</f>
        <v>0</v>
      </c>
      <c r="BJ78" s="22"/>
      <c r="BK78" s="20">
        <f>SUM(BJ78/12*5*$D78*$F78*$H78*$K78*BK$9)+SUM(BJ78/12*4*$D78*$F78*$I78*$K78*BK$9)+SUM(BJ78/12*3*$E78*$F78*$I78*$K78*BK$9)</f>
        <v>0</v>
      </c>
      <c r="BL78" s="22"/>
      <c r="BM78" s="20">
        <f>SUM(BL78/12*5*$D78*$F78*$H78*$K78*BM$9)+SUM(BL78/12*4*$D78*$F78*$I78*$K78*BM$9)+SUM(BL78/12*3*$E78*$F78*$I78*$K78*BM$9)</f>
        <v>0</v>
      </c>
      <c r="BN78" s="22"/>
      <c r="BO78" s="20">
        <f>SUM(BN78/12*5*$D78*$F78*$H78*$J78*BO$9)+SUM(BN78/12*4*$D78*$F78*$I78*$J78*BO$9)+SUM(BN78/12*3*$E78*$F78*$I78*$J78*BO$9)</f>
        <v>0</v>
      </c>
      <c r="BP78" s="22"/>
      <c r="BQ78" s="20">
        <f>SUM(BP78/12*5*$D78*$F78*$H78*$K78*BQ$9)+SUM(BP78/12*4*$D78*$F78*$I78*$K78*BQ$9)+SUM(BP78/12*3*$E78*$F78*$I78*$K78*BQ$9)</f>
        <v>0</v>
      </c>
      <c r="BR78" s="22"/>
      <c r="BS78" s="20">
        <f>SUM(BR78/12*5*$D78*$F78*$H78*$J78*BS$9)+SUM(BR78/12*4*$D78*$F78*$I78*$J78*BS$9)+SUM(BR78/12*3*$E78*$F78*$I78*$J78*BS$9)</f>
        <v>0</v>
      </c>
      <c r="BT78" s="22"/>
      <c r="BU78" s="20">
        <f>SUM(BT78/12*5*$D78*$F78*$H78*$J78*BU$9)+SUM(BT78/12*4*$D78*$F78*$I78*$J78*BU$9)+SUM(BT78/12*3*$E78*$F78*$I78*$J78*BU$9)</f>
        <v>0</v>
      </c>
      <c r="BV78" s="22"/>
      <c r="BW78" s="20">
        <f>SUM(BV78/12*5*$D78*$F78*$H78*$K78*BW$9)+SUM(BV78/12*4*$D78*$F78*$I78*$K78*BW$9)+SUM(BV78/12*3*$E78*$F78*$I78*$K78*BW$9)</f>
        <v>0</v>
      </c>
      <c r="BX78" s="20">
        <v>0</v>
      </c>
      <c r="BY78" s="22"/>
      <c r="BZ78" s="20">
        <f>SUM(BY78/12*5*$D78*$F78*$H78*$K78*BZ$9)+SUM(BY78/12*4*$D78*$F78*$I78*$K78*BZ$9)+SUM(BY78/12*3*$E78*$F78*$I78*$K78*BZ$9)</f>
        <v>0</v>
      </c>
      <c r="CA78" s="22"/>
      <c r="CB78" s="20">
        <f>SUM(CA78/12*5*$D78*$F78*$H78*$K78*CB$9)+SUM(CA78/12*4*$D78*$F78*$I78*$K78*CB$9)+SUM(CA78/12*3*$E78*$F78*$I78*$K78*CB$9)</f>
        <v>0</v>
      </c>
      <c r="CC78" s="22"/>
      <c r="CD78" s="20">
        <f>SUM(CC78/12*5*$D78*$F78*$H78*$K78*CD$9)+SUM(CC78/12*4*$D78*$F78*$I78*$K78*CD$9)+SUM(CC78/12*3*$E78*$F78*$I78*$K78*CD$9)</f>
        <v>0</v>
      </c>
      <c r="CE78" s="22"/>
      <c r="CF78" s="20">
        <f>SUM(CE78/12*5*$D78*$F78*$H78*$K78*CF$9)+SUM(CE78/12*4*$D78*$F78*$I78*$K78*CF$9)+SUM(CE78/12*3*$E78*$F78*$I78*$K78*CF$9)</f>
        <v>0</v>
      </c>
      <c r="CG78" s="22"/>
      <c r="CH78" s="20">
        <f>SUM(CG78/12*5*$D78*$F78*$H78*$J78*CH$9)+SUM(CG78/12*4*$D78*$F78*$I78*$J78*CH$9)+SUM(CG78/12*3*$E78*$F78*$I78*$J78*CH$9)</f>
        <v>0</v>
      </c>
      <c r="CI78" s="22"/>
      <c r="CJ78" s="20">
        <f>SUM(CI78/12*5*$D78*$F78*$H78*$J78*CJ$9)+SUM(CI78/12*4*$D78*$F78*$I78*$J78*CJ$9)+SUM(CI78/12*3*$E78*$F78*$I78*$J78*CJ$9)</f>
        <v>0</v>
      </c>
      <c r="CK78" s="22"/>
      <c r="CL78" s="20">
        <f>SUM(CK78/12*5*$D78*$F78*$H78*$J78*CL$9)+SUM(CK78/12*4*$D78*$F78*$I78*$J78*CL$9)+SUM(CK78/12*3*$E78*$F78*$I78*$J78*CL$9)</f>
        <v>0</v>
      </c>
      <c r="CM78" s="22"/>
      <c r="CN78" s="20">
        <f>SUM(CM78/12*5*$D78*$F78*$H78*$K78*CN$9)+SUM(CM78/12*4*$D78*$F78*$I78*$K78*CN$9)+SUM(CM78/12*3*$E78*$F78*$I78*$K78*CN$9)</f>
        <v>0</v>
      </c>
      <c r="CO78" s="22"/>
      <c r="CP78" s="20">
        <f>SUM(CO78/12*5*$D78*$F78*$H78*$K78*CP$9)+SUM(CO78/12*4*$D78*$F78*$I78*$K78*CP$9)+SUM(CO78/12*3*$E78*$F78*$I78*$K78*CP$9)</f>
        <v>0</v>
      </c>
      <c r="CQ78" s="22"/>
      <c r="CR78" s="20">
        <f>SUM(CQ78/12*5*$D78*$F78*$H78*$M78*CR$9)+SUM(CQ78/12*4*$D78*$F78*$I78*$M78*CR$9)+SUM(CQ78/12*3*$D78*$F78*$I78*$M78*CR$9)</f>
        <v>0</v>
      </c>
      <c r="CS78" s="22"/>
      <c r="CT78" s="20">
        <f>SUM(CS78/12*5*$D78*$F78*$H78*$L78*CT$9)+SUM(CS78/12*4*$D78*$F78*$I78*$L78*CT$9)+SUM(CS78/12*3*$E78*$F78*$I78*$L78*CT$9)</f>
        <v>0</v>
      </c>
      <c r="CU78" s="20"/>
      <c r="CV78" s="20"/>
      <c r="CW78" s="20"/>
      <c r="CX78" s="20"/>
      <c r="CY78" s="53">
        <f t="shared" si="520"/>
        <v>0</v>
      </c>
      <c r="CZ78" s="53">
        <f t="shared" si="520"/>
        <v>0</v>
      </c>
    </row>
    <row r="79" spans="1:104" ht="45.75" customHeight="1" x14ac:dyDescent="0.25">
      <c r="A79" s="66"/>
      <c r="B79" s="65">
        <v>49</v>
      </c>
      <c r="C79" s="23" t="s">
        <v>186</v>
      </c>
      <c r="D79" s="21">
        <f>D81</f>
        <v>9860</v>
      </c>
      <c r="E79" s="21">
        <v>9959</v>
      </c>
      <c r="F79" s="18">
        <v>0.5</v>
      </c>
      <c r="G79" s="18"/>
      <c r="H79" s="29">
        <v>1</v>
      </c>
      <c r="I79" s="30"/>
      <c r="J79" s="17">
        <v>1.4</v>
      </c>
      <c r="K79" s="17">
        <v>1.68</v>
      </c>
      <c r="L79" s="17">
        <v>2.23</v>
      </c>
      <c r="M79" s="19">
        <v>2.57</v>
      </c>
      <c r="N79" s="22"/>
      <c r="O79" s="20">
        <f t="shared" ref="O79:O84" si="521">SUM(N79/12*9*$D79*$F79*$H79*$J79*O$9)+SUM(N79/12*3*$E79*$F79*$H79*$J79*O$9)</f>
        <v>0</v>
      </c>
      <c r="P79" s="22"/>
      <c r="Q79" s="20">
        <f t="shared" ref="Q79:Q84" si="522">SUM(P79/12*9*$D79*$F79*$H79*$J79*Q$9)+SUM(P79/12*3*$E79*$F79*$H79*$J79*Q$9)</f>
        <v>0</v>
      </c>
      <c r="R79" s="21"/>
      <c r="S79" s="20">
        <f t="shared" ref="S79:S84" si="523">SUM(R79/12*9*$D79*$F79*$H79*$J79*S$9)+SUM(R79/12*3*$E79*$F79*$H79*$J79*S$9)</f>
        <v>0</v>
      </c>
      <c r="T79" s="22">
        <v>83</v>
      </c>
      <c r="U79" s="20">
        <f t="shared" ref="U79:U84" si="524">SUM(T79/12*9*$D79*$F79*$H79*$J79*U$9)+SUM(T79/12*3*$E79*$F79*$H79*$J79*U$9)</f>
        <v>574303.97499999998</v>
      </c>
      <c r="V79" s="22"/>
      <c r="W79" s="20">
        <f t="shared" ref="W79:W84" si="525">SUM(V79/12*9*$D79*$F79*$H79*$J79*W$9)+SUM(V79/12*3*$E79*$F79*$H79*$J79*W$9)</f>
        <v>0</v>
      </c>
      <c r="X79" s="22"/>
      <c r="Y79" s="20">
        <f t="shared" ref="Y79:Y84" si="526">SUM(X79/12*9*$D79*$F79*$H79*$J79*Y$9)+SUM(X79/12*3*$E79*$F79*$H79*$J79*Y$9)</f>
        <v>0</v>
      </c>
      <c r="Z79" s="22"/>
      <c r="AA79" s="20">
        <f t="shared" ref="AA79:AA84" si="527">SUM(Z79/12*9*$D79*$F79*$H79*$J79*AA$9)+SUM(Z79/12*3*$E79*$F79*$H79*$J79*AA$9)</f>
        <v>0</v>
      </c>
      <c r="AB79" s="22"/>
      <c r="AC79" s="20">
        <f t="shared" ref="AC79:AC84" si="528">SUM(AB79/12*9*$D79*$F79*$H79*$J79*AC$9)+SUM(AB79/12*3*$E79*$F79*$H79*$J79*AC$9)</f>
        <v>0</v>
      </c>
      <c r="AD79" s="21"/>
      <c r="AE79" s="20">
        <f t="shared" ref="AE79:AE84" si="529">SUM(AD79/12*9*$D79*$F79*$H79*$J79*AE$9)+SUM(AD79/12*3*$E79*$F79*$H79*$J79*AE$9)</f>
        <v>0</v>
      </c>
      <c r="AF79" s="22"/>
      <c r="AG79" s="20">
        <f t="shared" ref="AG79:AG84" si="530">SUM(AF79/12*9*$D79*$F79*$H79*$J79*AG$9)+SUM(AF79/12*3*$E79*$F79*$H79*$J79*AG$9)</f>
        <v>0</v>
      </c>
      <c r="AH79" s="22"/>
      <c r="AI79" s="20">
        <f t="shared" ref="AI79:AI84" si="531">SUM(AH79/12*9*$D79*$F79*$H79*$J79*AI$9)+SUM(AH79/12*3*$E79*$F79*$H79*$J79*AI$9)</f>
        <v>0</v>
      </c>
      <c r="AJ79" s="22"/>
      <c r="AK79" s="20">
        <f t="shared" ref="AK79:AK84" si="532">SUM(AJ79/12*9*$D79*$F79*$H79*$J79*AK$9)+SUM(AJ79/12*3*$E79*$F79*$H79*$J79*AK$9)</f>
        <v>0</v>
      </c>
      <c r="AL79" s="22"/>
      <c r="AM79" s="20">
        <f t="shared" ref="AM79:AM84" si="533">SUM(AL79/12*9*$D79*$F79*$H79*$K79*AM$9)+SUM(AL79/12*3*$E79*$F79*$H79*$K79*AM$9)</f>
        <v>0</v>
      </c>
      <c r="AN79" s="22"/>
      <c r="AO79" s="20">
        <f t="shared" ref="AO79:AO84" si="534">SUM(AN79/12*9*$D79*$F79*$H79*$K79*AO$9)+SUM(AN79/12*3*$E79*$F79*$H79*$K79*AO$9)</f>
        <v>0</v>
      </c>
      <c r="AP79" s="22"/>
      <c r="AQ79" s="20">
        <f t="shared" ref="AQ79:AQ84" si="535">SUM(AP79/12*9*$D79*$F79*$H79*$K79*AQ$9)+SUM(AP79/12*3*$E79*$F79*$H79*$K79*AQ$9)</f>
        <v>0</v>
      </c>
      <c r="AR79" s="31"/>
      <c r="AS79" s="20">
        <f t="shared" ref="AS79:AS84" si="536">SUM(AR79/12*9*$D79*$F79*$H79*$K79*AS$9)+SUM(AR79/12*3*$E79*$F79*$H79*$K79*AS$9)</f>
        <v>0</v>
      </c>
      <c r="AT79" s="22">
        <v>1</v>
      </c>
      <c r="AU79" s="20">
        <f t="shared" ref="AU79:AU84" si="537">SUM(AT79/12*9*$D79*$F79*$H79*$K79*AU$9)+SUM(AT79/12*3*$E79*$F79*$H79*$K79*AU$9)</f>
        <v>8303.19</v>
      </c>
      <c r="AV79" s="22"/>
      <c r="AW79" s="20">
        <f t="shared" ref="AW79:AW84" si="538">SUM(AV79/12*9*$D79*$F79*$H79*$K79*AW$9)+SUM(AV79/12*3*$E79*$F79*$H79*$K79*AW$9)</f>
        <v>0</v>
      </c>
      <c r="AX79" s="22"/>
      <c r="AY79" s="20">
        <f t="shared" ref="AY79:AY84" si="539">SUM(AX79/12*9*$D79*$F79*$H79*$K79*AY$9)+SUM(AX79/12*3*$E79*$F79*$H79*$K79*AY$9)</f>
        <v>0</v>
      </c>
      <c r="AZ79" s="22"/>
      <c r="BA79" s="20">
        <f t="shared" ref="BA79:BA84" si="540">SUM(AZ79/12*9*$D79*$F79*$H79*$J79*BA$9)+SUM(AZ79/12*3*$E79*$F79*$H79*$J79*BA$9)</f>
        <v>0</v>
      </c>
      <c r="BB79" s="22"/>
      <c r="BC79" s="20">
        <f t="shared" ref="BC79:BC84" si="541">SUM(BB79/12*9*$D79*$F79*$H79*$J79*BC$9)+SUM(BB79/12*3*$E79*$F79*$H79*$J79*BC$9)</f>
        <v>0</v>
      </c>
      <c r="BD79" s="22"/>
      <c r="BE79" s="20">
        <f t="shared" ref="BE79:BE84" si="542">SUM(BD79/12*9*$D79*$F79*$H79*$J79*BE$9)+SUM(BD79/12*3*$E79*$F79*$H79*$J79*BE$9)</f>
        <v>0</v>
      </c>
      <c r="BF79" s="22"/>
      <c r="BG79" s="20">
        <f t="shared" ref="BG79:BG84" si="543">SUM(BF79/12*9*$D79*$F79*$H79*$J79*BG$9)+SUM(BF79/12*3*$E79*$F79*$H79*$J79*BG$9)</f>
        <v>0</v>
      </c>
      <c r="BH79" s="22"/>
      <c r="BI79" s="20">
        <f t="shared" ref="BI79:BI84" si="544">SUM(BH79/12*9*$D79*$F79*$H79*$J79*BI$9)+SUM(BH79/12*3*$E79*$F79*$H79*$J79*BI$9)</f>
        <v>0</v>
      </c>
      <c r="BJ79" s="22"/>
      <c r="BK79" s="20">
        <f t="shared" ref="BK79:BK84" si="545">SUM(BJ79/12*9*$D79*$F79*$H79*$K79*BK$9)+SUM(BJ79/12*3*$E79*$F79*$H79*$K79*BK$9)</f>
        <v>0</v>
      </c>
      <c r="BL79" s="22">
        <v>7</v>
      </c>
      <c r="BM79" s="20">
        <f t="shared" ref="BM79:BM84" si="546">SUM(BL79/12*9*$D79*$F79*$H79*$K79*BM$9)+SUM(BL79/12*3*$E79*$F79*$H79*$K79*BM$9)</f>
        <v>58122.33</v>
      </c>
      <c r="BN79" s="22"/>
      <c r="BO79" s="20">
        <f t="shared" ref="BO79:BO84" si="547">SUM(BN79/12*9*$D79*$F79*$H79*$J79*BO$9)+SUM(BN79/12*3*$E79*$F79*$H79*$J79*BO$9)</f>
        <v>0</v>
      </c>
      <c r="BP79" s="31">
        <v>1</v>
      </c>
      <c r="BQ79" s="20">
        <f t="shared" ref="BQ79:BQ84" si="548">SUM(BP79/12*9*$D79*$F79*$H79*$K79*BQ$9)+SUM(BP79/12*3*$E79*$F79*$H79*$K79*BQ$9)</f>
        <v>8303.19</v>
      </c>
      <c r="BR79" s="22"/>
      <c r="BS79" s="20">
        <f t="shared" ref="BS79:BS84" si="549">SUM(BR79/12*9*$D79*$F79*$H79*$J79*BS$9)+SUM(BR79/12*3*$E79*$F79*$H79*$J79*BS$9)</f>
        <v>0</v>
      </c>
      <c r="BT79" s="22"/>
      <c r="BU79" s="20">
        <f t="shared" ref="BU79:BU84" si="550">SUM(BT79/12*9*$D79*$F79*$H79*$J79*BU$9)+SUM(BT79/12*3*$E79*$F79*$H79*$J79*BU$9)</f>
        <v>0</v>
      </c>
      <c r="BV79" s="31"/>
      <c r="BW79" s="20">
        <f t="shared" ref="BW79:BW84" si="551">SUM(BV79/12*9*$D79*$F79*$H79*$K79*BW$9)+SUM(BV79/12*3*$E79*$F79*$H79*$K79*BW$9)</f>
        <v>0</v>
      </c>
      <c r="BX79" s="20">
        <v>0</v>
      </c>
      <c r="BY79" s="22"/>
      <c r="BZ79" s="20">
        <f t="shared" ref="BZ79:BZ84" si="552">SUM(BY79/12*9*$D79*$F79*$H79*$K79*BZ$9)+SUM(BY79/12*3*$E79*$F79*$H79*$K79*BZ$9)</f>
        <v>0</v>
      </c>
      <c r="CA79" s="22"/>
      <c r="CB79" s="20">
        <f t="shared" ref="CB79:CB84" si="553">SUM(CA79/12*9*$D79*$F79*$H79*$K79*CB$9)+SUM(CA79/12*3*$E79*$F79*$H79*$K79*CB$9)</f>
        <v>0</v>
      </c>
      <c r="CC79" s="22"/>
      <c r="CD79" s="20">
        <f t="shared" ref="CD79:CD84" si="554">SUM(CC79/12*9*$D79*$F79*$H79*$K79*CD$9)+SUM(CC79/12*3*$E79*$F79*$H79*$K79*CD$9)</f>
        <v>0</v>
      </c>
      <c r="CE79" s="22"/>
      <c r="CF79" s="20">
        <f t="shared" ref="CF79:CF84" si="555">SUM(CE79/12*9*$D79*$F79*$H79*$K79*CF$9)+SUM(CE79/12*3*$E79*$F79*$H79*$K79*CF$9)</f>
        <v>0</v>
      </c>
      <c r="CG79" s="22">
        <v>1</v>
      </c>
      <c r="CH79" s="20">
        <f t="shared" ref="CH79:CH84" si="556">SUM(CG79/12*9*$D79*$F79*$H79*$J79*CH$9)+SUM(CG79/12*3*$E79*$F79*$H79*$J79*CH$9)</f>
        <v>6919.3249999999998</v>
      </c>
      <c r="CI79" s="22"/>
      <c r="CJ79" s="20">
        <f t="shared" ref="CJ79:CJ84" si="557">SUM(CI79/12*9*$D79*$F79*$H79*$J79*CJ$9)+SUM(CI79/12*3*$E79*$F79*$H79*$J79*CJ$9)</f>
        <v>0</v>
      </c>
      <c r="CK79" s="22">
        <v>6</v>
      </c>
      <c r="CL79" s="20">
        <f t="shared" ref="CL79:CL84" si="558">SUM(CK79/12*9*$D79*$F79*$H79*$J79*CL$9)+SUM(CK79/12*3*$E79*$F79*$H79*$J79*CL$9)</f>
        <v>41515.949999999997</v>
      </c>
      <c r="CM79" s="22"/>
      <c r="CN79" s="20">
        <f t="shared" ref="CN79:CN84" si="559">SUM(CM79/12*9*$D79*$F79*$H79*$K79*CN$9)+SUM(CM79/12*3*$E79*$F79*$H79*$K79*CN$9)</f>
        <v>0</v>
      </c>
      <c r="CO79" s="22"/>
      <c r="CP79" s="20">
        <f t="shared" ref="CP79:CP84" si="560">SUM(CO79/12*9*$D79*$F79*$H79*$K79*CP$9)+SUM(CO79/12*3*$E79*$F79*$H79*$K79*CP$9)</f>
        <v>0</v>
      </c>
      <c r="CQ79" s="31"/>
      <c r="CR79" s="20">
        <f t="shared" ref="CR79:CR84" si="561">SUM(CQ79/12*9*$D79*$F79*$H79*$M79*CR$9)+SUM(CQ79/12*3*$E79*$F79*$H79*$M79*CR$9)</f>
        <v>0</v>
      </c>
      <c r="CS79" s="22"/>
      <c r="CT79" s="20">
        <f t="shared" ref="CT79:CT84" si="562">SUM(CS79/12*9*$D79*$F79*$H79*$L79*CT$9)+SUM(CS79/12*3*$E79*$F79*$H79*$L79*CT$9)</f>
        <v>0</v>
      </c>
      <c r="CU79" s="20"/>
      <c r="CV79" s="20"/>
      <c r="CW79" s="20"/>
      <c r="CX79" s="20"/>
      <c r="CY79" s="53">
        <f t="shared" si="520"/>
        <v>99</v>
      </c>
      <c r="CZ79" s="53">
        <f t="shared" si="520"/>
        <v>697467.95999999973</v>
      </c>
    </row>
    <row r="80" spans="1:104" ht="30" x14ac:dyDescent="0.25">
      <c r="A80" s="66"/>
      <c r="B80" s="65">
        <v>50</v>
      </c>
      <c r="C80" s="16" t="s">
        <v>187</v>
      </c>
      <c r="D80" s="21">
        <f>D32</f>
        <v>9860</v>
      </c>
      <c r="E80" s="21">
        <v>9959</v>
      </c>
      <c r="F80" s="18">
        <v>7.77</v>
      </c>
      <c r="G80" s="18"/>
      <c r="H80" s="29">
        <v>1</v>
      </c>
      <c r="I80" s="30"/>
      <c r="J80" s="17">
        <v>1.4</v>
      </c>
      <c r="K80" s="17">
        <v>1.68</v>
      </c>
      <c r="L80" s="17">
        <v>2.23</v>
      </c>
      <c r="M80" s="19">
        <v>2.57</v>
      </c>
      <c r="N80" s="22">
        <v>0</v>
      </c>
      <c r="O80" s="20">
        <f t="shared" si="521"/>
        <v>0</v>
      </c>
      <c r="P80" s="22">
        <v>0</v>
      </c>
      <c r="Q80" s="20">
        <f t="shared" si="522"/>
        <v>0</v>
      </c>
      <c r="R80" s="21"/>
      <c r="S80" s="20">
        <f t="shared" si="523"/>
        <v>0</v>
      </c>
      <c r="T80" s="22"/>
      <c r="U80" s="20">
        <f t="shared" si="524"/>
        <v>0</v>
      </c>
      <c r="V80" s="22">
        <v>0</v>
      </c>
      <c r="W80" s="20">
        <f t="shared" si="525"/>
        <v>0</v>
      </c>
      <c r="X80" s="22">
        <v>0</v>
      </c>
      <c r="Y80" s="20">
        <f t="shared" si="526"/>
        <v>0</v>
      </c>
      <c r="Z80" s="22"/>
      <c r="AA80" s="20">
        <f t="shared" si="527"/>
        <v>0</v>
      </c>
      <c r="AB80" s="22">
        <v>0</v>
      </c>
      <c r="AC80" s="20">
        <f t="shared" si="528"/>
        <v>0</v>
      </c>
      <c r="AD80" s="21"/>
      <c r="AE80" s="20">
        <f t="shared" si="529"/>
        <v>0</v>
      </c>
      <c r="AF80" s="22">
        <v>0</v>
      </c>
      <c r="AG80" s="20">
        <f t="shared" si="530"/>
        <v>0</v>
      </c>
      <c r="AH80" s="22">
        <v>0</v>
      </c>
      <c r="AI80" s="20">
        <f t="shared" si="531"/>
        <v>0</v>
      </c>
      <c r="AJ80" s="22"/>
      <c r="AK80" s="20">
        <f t="shared" si="532"/>
        <v>0</v>
      </c>
      <c r="AL80" s="22">
        <v>0</v>
      </c>
      <c r="AM80" s="20">
        <f t="shared" si="533"/>
        <v>0</v>
      </c>
      <c r="AN80" s="22">
        <v>0</v>
      </c>
      <c r="AO80" s="20">
        <f t="shared" si="534"/>
        <v>0</v>
      </c>
      <c r="AP80" s="22">
        <v>0</v>
      </c>
      <c r="AQ80" s="20">
        <f t="shared" si="535"/>
        <v>0</v>
      </c>
      <c r="AR80" s="22">
        <v>0</v>
      </c>
      <c r="AS80" s="20">
        <f t="shared" si="536"/>
        <v>0</v>
      </c>
      <c r="AT80" s="22">
        <v>0</v>
      </c>
      <c r="AU80" s="20">
        <f t="shared" si="537"/>
        <v>0</v>
      </c>
      <c r="AV80" s="22">
        <v>0</v>
      </c>
      <c r="AW80" s="20">
        <f t="shared" si="538"/>
        <v>0</v>
      </c>
      <c r="AX80" s="22">
        <v>0</v>
      </c>
      <c r="AY80" s="20">
        <f t="shared" si="539"/>
        <v>0</v>
      </c>
      <c r="AZ80" s="22">
        <v>0</v>
      </c>
      <c r="BA80" s="20">
        <f t="shared" si="540"/>
        <v>0</v>
      </c>
      <c r="BB80" s="22"/>
      <c r="BC80" s="20">
        <f t="shared" si="541"/>
        <v>0</v>
      </c>
      <c r="BD80" s="22"/>
      <c r="BE80" s="20">
        <f t="shared" si="542"/>
        <v>0</v>
      </c>
      <c r="BF80" s="22">
        <v>0</v>
      </c>
      <c r="BG80" s="20">
        <f t="shared" si="543"/>
        <v>0</v>
      </c>
      <c r="BH80" s="22">
        <v>0</v>
      </c>
      <c r="BI80" s="20">
        <f t="shared" si="544"/>
        <v>0</v>
      </c>
      <c r="BJ80" s="22">
        <v>0</v>
      </c>
      <c r="BK80" s="20">
        <f t="shared" si="545"/>
        <v>0</v>
      </c>
      <c r="BL80" s="22">
        <v>0</v>
      </c>
      <c r="BM80" s="20">
        <f t="shared" si="546"/>
        <v>0</v>
      </c>
      <c r="BN80" s="22"/>
      <c r="BO80" s="20">
        <f t="shared" si="547"/>
        <v>0</v>
      </c>
      <c r="BP80" s="22"/>
      <c r="BQ80" s="20">
        <f t="shared" si="548"/>
        <v>0</v>
      </c>
      <c r="BR80" s="22">
        <v>0</v>
      </c>
      <c r="BS80" s="20">
        <f t="shared" si="549"/>
        <v>0</v>
      </c>
      <c r="BT80" s="22">
        <v>0</v>
      </c>
      <c r="BU80" s="20">
        <f t="shared" si="550"/>
        <v>0</v>
      </c>
      <c r="BV80" s="22">
        <v>0</v>
      </c>
      <c r="BW80" s="20">
        <f t="shared" si="551"/>
        <v>0</v>
      </c>
      <c r="BX80" s="20">
        <v>0</v>
      </c>
      <c r="BY80" s="22">
        <v>0</v>
      </c>
      <c r="BZ80" s="20">
        <f t="shared" si="552"/>
        <v>0</v>
      </c>
      <c r="CA80" s="22"/>
      <c r="CB80" s="20">
        <f t="shared" si="553"/>
        <v>0</v>
      </c>
      <c r="CC80" s="22">
        <v>0</v>
      </c>
      <c r="CD80" s="20">
        <f t="shared" si="554"/>
        <v>0</v>
      </c>
      <c r="CE80" s="22">
        <v>0</v>
      </c>
      <c r="CF80" s="20">
        <f t="shared" si="555"/>
        <v>0</v>
      </c>
      <c r="CG80" s="22">
        <v>0</v>
      </c>
      <c r="CH80" s="20">
        <f t="shared" si="556"/>
        <v>0</v>
      </c>
      <c r="CI80" s="22"/>
      <c r="CJ80" s="20">
        <f t="shared" si="557"/>
        <v>0</v>
      </c>
      <c r="CK80" s="22">
        <v>0</v>
      </c>
      <c r="CL80" s="20">
        <f t="shared" si="558"/>
        <v>0</v>
      </c>
      <c r="CM80" s="22"/>
      <c r="CN80" s="20">
        <f t="shared" si="559"/>
        <v>0</v>
      </c>
      <c r="CO80" s="22">
        <v>0</v>
      </c>
      <c r="CP80" s="20">
        <f t="shared" si="560"/>
        <v>0</v>
      </c>
      <c r="CQ80" s="22">
        <v>0</v>
      </c>
      <c r="CR80" s="20">
        <f t="shared" si="561"/>
        <v>0</v>
      </c>
      <c r="CS80" s="22">
        <v>0</v>
      </c>
      <c r="CT80" s="20">
        <f t="shared" si="562"/>
        <v>0</v>
      </c>
      <c r="CU80" s="20"/>
      <c r="CV80" s="20"/>
      <c r="CW80" s="20"/>
      <c r="CX80" s="20"/>
      <c r="CY80" s="53">
        <f t="shared" si="520"/>
        <v>0</v>
      </c>
      <c r="CZ80" s="53">
        <f t="shared" si="520"/>
        <v>0</v>
      </c>
    </row>
    <row r="81" spans="1:104" ht="45" x14ac:dyDescent="0.25">
      <c r="A81" s="66"/>
      <c r="B81" s="65">
        <v>51</v>
      </c>
      <c r="C81" s="16" t="s">
        <v>188</v>
      </c>
      <c r="D81" s="21">
        <f>D80</f>
        <v>9860</v>
      </c>
      <c r="E81" s="21">
        <v>9959</v>
      </c>
      <c r="F81" s="18">
        <v>6.3</v>
      </c>
      <c r="G81" s="18"/>
      <c r="H81" s="29">
        <v>1</v>
      </c>
      <c r="I81" s="30"/>
      <c r="J81" s="17">
        <v>1.4</v>
      </c>
      <c r="K81" s="17">
        <v>1.68</v>
      </c>
      <c r="L81" s="17">
        <v>2.23</v>
      </c>
      <c r="M81" s="19">
        <v>2.57</v>
      </c>
      <c r="N81" s="22">
        <v>0</v>
      </c>
      <c r="O81" s="20">
        <f t="shared" si="521"/>
        <v>0</v>
      </c>
      <c r="P81" s="22">
        <v>0</v>
      </c>
      <c r="Q81" s="20">
        <f t="shared" si="522"/>
        <v>0</v>
      </c>
      <c r="R81" s="21"/>
      <c r="S81" s="20">
        <f t="shared" si="523"/>
        <v>0</v>
      </c>
      <c r="T81" s="22"/>
      <c r="U81" s="20">
        <f t="shared" si="524"/>
        <v>0</v>
      </c>
      <c r="V81" s="22">
        <v>0</v>
      </c>
      <c r="W81" s="20">
        <f t="shared" si="525"/>
        <v>0</v>
      </c>
      <c r="X81" s="22">
        <v>0</v>
      </c>
      <c r="Y81" s="20">
        <f t="shared" si="526"/>
        <v>0</v>
      </c>
      <c r="Z81" s="22"/>
      <c r="AA81" s="20">
        <f t="shared" si="527"/>
        <v>0</v>
      </c>
      <c r="AB81" s="22">
        <v>0</v>
      </c>
      <c r="AC81" s="20">
        <f t="shared" si="528"/>
        <v>0</v>
      </c>
      <c r="AD81" s="21"/>
      <c r="AE81" s="20">
        <f t="shared" si="529"/>
        <v>0</v>
      </c>
      <c r="AF81" s="22">
        <v>0</v>
      </c>
      <c r="AG81" s="20">
        <f t="shared" si="530"/>
        <v>0</v>
      </c>
      <c r="AH81" s="22">
        <v>0</v>
      </c>
      <c r="AI81" s="20">
        <f t="shared" si="531"/>
        <v>0</v>
      </c>
      <c r="AJ81" s="22"/>
      <c r="AK81" s="20">
        <f t="shared" si="532"/>
        <v>0</v>
      </c>
      <c r="AL81" s="22">
        <v>0</v>
      </c>
      <c r="AM81" s="20">
        <f t="shared" si="533"/>
        <v>0</v>
      </c>
      <c r="AN81" s="22">
        <v>0</v>
      </c>
      <c r="AO81" s="20">
        <f t="shared" si="534"/>
        <v>0</v>
      </c>
      <c r="AP81" s="22">
        <v>0</v>
      </c>
      <c r="AQ81" s="20">
        <f t="shared" si="535"/>
        <v>0</v>
      </c>
      <c r="AR81" s="22">
        <v>0</v>
      </c>
      <c r="AS81" s="20">
        <f t="shared" si="536"/>
        <v>0</v>
      </c>
      <c r="AT81" s="22">
        <v>2</v>
      </c>
      <c r="AU81" s="20">
        <f t="shared" si="537"/>
        <v>209240.38799999998</v>
      </c>
      <c r="AV81" s="22">
        <v>0</v>
      </c>
      <c r="AW81" s="20">
        <f t="shared" si="538"/>
        <v>0</v>
      </c>
      <c r="AX81" s="22">
        <v>0</v>
      </c>
      <c r="AY81" s="20">
        <f t="shared" si="539"/>
        <v>0</v>
      </c>
      <c r="AZ81" s="22">
        <v>0</v>
      </c>
      <c r="BA81" s="20">
        <f t="shared" si="540"/>
        <v>0</v>
      </c>
      <c r="BB81" s="22"/>
      <c r="BC81" s="20">
        <f t="shared" si="541"/>
        <v>0</v>
      </c>
      <c r="BD81" s="22"/>
      <c r="BE81" s="20">
        <f t="shared" si="542"/>
        <v>0</v>
      </c>
      <c r="BF81" s="22">
        <v>0</v>
      </c>
      <c r="BG81" s="20">
        <f t="shared" si="543"/>
        <v>0</v>
      </c>
      <c r="BH81" s="22">
        <v>0</v>
      </c>
      <c r="BI81" s="20">
        <f t="shared" si="544"/>
        <v>0</v>
      </c>
      <c r="BJ81" s="22">
        <v>0</v>
      </c>
      <c r="BK81" s="20">
        <f t="shared" si="545"/>
        <v>0</v>
      </c>
      <c r="BL81" s="22">
        <v>0</v>
      </c>
      <c r="BM81" s="20">
        <f t="shared" si="546"/>
        <v>0</v>
      </c>
      <c r="BN81" s="22"/>
      <c r="BO81" s="20">
        <f t="shared" si="547"/>
        <v>0</v>
      </c>
      <c r="BP81" s="22"/>
      <c r="BQ81" s="20">
        <f t="shared" si="548"/>
        <v>0</v>
      </c>
      <c r="BR81" s="22">
        <v>0</v>
      </c>
      <c r="BS81" s="20">
        <f t="shared" si="549"/>
        <v>0</v>
      </c>
      <c r="BT81" s="22">
        <v>0</v>
      </c>
      <c r="BU81" s="20">
        <f t="shared" si="550"/>
        <v>0</v>
      </c>
      <c r="BV81" s="22">
        <v>0</v>
      </c>
      <c r="BW81" s="20">
        <f t="shared" si="551"/>
        <v>0</v>
      </c>
      <c r="BX81" s="20">
        <v>0</v>
      </c>
      <c r="BY81" s="22">
        <v>0</v>
      </c>
      <c r="BZ81" s="20">
        <f t="shared" si="552"/>
        <v>0</v>
      </c>
      <c r="CA81" s="22"/>
      <c r="CB81" s="20">
        <f t="shared" si="553"/>
        <v>0</v>
      </c>
      <c r="CC81" s="22">
        <v>0</v>
      </c>
      <c r="CD81" s="20">
        <f t="shared" si="554"/>
        <v>0</v>
      </c>
      <c r="CE81" s="22">
        <v>0</v>
      </c>
      <c r="CF81" s="20">
        <f t="shared" si="555"/>
        <v>0</v>
      </c>
      <c r="CG81" s="22">
        <v>0</v>
      </c>
      <c r="CH81" s="20">
        <f t="shared" si="556"/>
        <v>0</v>
      </c>
      <c r="CI81" s="22"/>
      <c r="CJ81" s="20">
        <f t="shared" si="557"/>
        <v>0</v>
      </c>
      <c r="CK81" s="22">
        <v>0</v>
      </c>
      <c r="CL81" s="20">
        <f t="shared" si="558"/>
        <v>0</v>
      </c>
      <c r="CM81" s="22"/>
      <c r="CN81" s="20">
        <f t="shared" si="559"/>
        <v>0</v>
      </c>
      <c r="CO81" s="22">
        <v>0</v>
      </c>
      <c r="CP81" s="20">
        <f t="shared" si="560"/>
        <v>0</v>
      </c>
      <c r="CQ81" s="22">
        <v>0</v>
      </c>
      <c r="CR81" s="20">
        <f t="shared" si="561"/>
        <v>0</v>
      </c>
      <c r="CS81" s="22">
        <v>0</v>
      </c>
      <c r="CT81" s="20">
        <f t="shared" si="562"/>
        <v>0</v>
      </c>
      <c r="CU81" s="20"/>
      <c r="CV81" s="20"/>
      <c r="CW81" s="20"/>
      <c r="CX81" s="20"/>
      <c r="CY81" s="53">
        <f t="shared" si="520"/>
        <v>2</v>
      </c>
      <c r="CZ81" s="53">
        <f t="shared" si="520"/>
        <v>209240.38799999998</v>
      </c>
    </row>
    <row r="82" spans="1:104" ht="90" x14ac:dyDescent="0.25">
      <c r="A82" s="66"/>
      <c r="B82" s="65">
        <v>52</v>
      </c>
      <c r="C82" s="23" t="s">
        <v>189</v>
      </c>
      <c r="D82" s="21">
        <f>D81</f>
        <v>9860</v>
      </c>
      <c r="E82" s="21">
        <v>9959</v>
      </c>
      <c r="F82" s="18">
        <v>3.73</v>
      </c>
      <c r="G82" s="18"/>
      <c r="H82" s="29">
        <v>1</v>
      </c>
      <c r="I82" s="30"/>
      <c r="J82" s="17">
        <v>1.4</v>
      </c>
      <c r="K82" s="17">
        <v>1.68</v>
      </c>
      <c r="L82" s="17">
        <v>2.23</v>
      </c>
      <c r="M82" s="19">
        <v>2.57</v>
      </c>
      <c r="N82" s="22">
        <v>0</v>
      </c>
      <c r="O82" s="20">
        <f t="shared" si="521"/>
        <v>0</v>
      </c>
      <c r="P82" s="22">
        <v>0</v>
      </c>
      <c r="Q82" s="20">
        <f t="shared" si="522"/>
        <v>0</v>
      </c>
      <c r="R82" s="21"/>
      <c r="S82" s="20">
        <f t="shared" si="523"/>
        <v>0</v>
      </c>
      <c r="T82" s="22"/>
      <c r="U82" s="20">
        <f t="shared" si="524"/>
        <v>0</v>
      </c>
      <c r="V82" s="22">
        <v>0</v>
      </c>
      <c r="W82" s="20">
        <f t="shared" si="525"/>
        <v>0</v>
      </c>
      <c r="X82" s="22">
        <v>0</v>
      </c>
      <c r="Y82" s="20">
        <f t="shared" si="526"/>
        <v>0</v>
      </c>
      <c r="Z82" s="22"/>
      <c r="AA82" s="20">
        <f t="shared" si="527"/>
        <v>0</v>
      </c>
      <c r="AB82" s="22">
        <v>0</v>
      </c>
      <c r="AC82" s="20">
        <f t="shared" si="528"/>
        <v>0</v>
      </c>
      <c r="AD82" s="21"/>
      <c r="AE82" s="20">
        <f t="shared" si="529"/>
        <v>0</v>
      </c>
      <c r="AF82" s="22">
        <v>0</v>
      </c>
      <c r="AG82" s="20">
        <f t="shared" si="530"/>
        <v>0</v>
      </c>
      <c r="AH82" s="22">
        <v>0</v>
      </c>
      <c r="AI82" s="20">
        <f t="shared" si="531"/>
        <v>0</v>
      </c>
      <c r="AJ82" s="22"/>
      <c r="AK82" s="20">
        <f t="shared" si="532"/>
        <v>0</v>
      </c>
      <c r="AL82" s="22">
        <v>0</v>
      </c>
      <c r="AM82" s="20">
        <f t="shared" si="533"/>
        <v>0</v>
      </c>
      <c r="AN82" s="22">
        <v>0</v>
      </c>
      <c r="AO82" s="20">
        <f t="shared" si="534"/>
        <v>0</v>
      </c>
      <c r="AP82" s="22">
        <v>0</v>
      </c>
      <c r="AQ82" s="20">
        <f t="shared" si="535"/>
        <v>0</v>
      </c>
      <c r="AR82" s="22">
        <v>0</v>
      </c>
      <c r="AS82" s="20">
        <f t="shared" si="536"/>
        <v>0</v>
      </c>
      <c r="AT82" s="22">
        <v>50</v>
      </c>
      <c r="AU82" s="20">
        <f t="shared" si="537"/>
        <v>3097089.87</v>
      </c>
      <c r="AV82" s="22">
        <v>0</v>
      </c>
      <c r="AW82" s="20">
        <f t="shared" si="538"/>
        <v>0</v>
      </c>
      <c r="AX82" s="22">
        <v>0</v>
      </c>
      <c r="AY82" s="20">
        <f t="shared" si="539"/>
        <v>0</v>
      </c>
      <c r="AZ82" s="22"/>
      <c r="BA82" s="20">
        <f t="shared" si="540"/>
        <v>0</v>
      </c>
      <c r="BB82" s="22"/>
      <c r="BC82" s="20">
        <f t="shared" si="541"/>
        <v>0</v>
      </c>
      <c r="BD82" s="22"/>
      <c r="BE82" s="20">
        <f t="shared" si="542"/>
        <v>0</v>
      </c>
      <c r="BF82" s="22">
        <v>0</v>
      </c>
      <c r="BG82" s="20">
        <f t="shared" si="543"/>
        <v>0</v>
      </c>
      <c r="BH82" s="22">
        <v>0</v>
      </c>
      <c r="BI82" s="20">
        <f t="shared" si="544"/>
        <v>0</v>
      </c>
      <c r="BJ82" s="22">
        <v>0</v>
      </c>
      <c r="BK82" s="20">
        <f t="shared" si="545"/>
        <v>0</v>
      </c>
      <c r="BL82" s="22">
        <v>0</v>
      </c>
      <c r="BM82" s="20">
        <f t="shared" si="546"/>
        <v>0</v>
      </c>
      <c r="BN82" s="22"/>
      <c r="BO82" s="20">
        <f t="shared" si="547"/>
        <v>0</v>
      </c>
      <c r="BP82" s="22"/>
      <c r="BQ82" s="20">
        <f t="shared" si="548"/>
        <v>0</v>
      </c>
      <c r="BR82" s="22">
        <v>0</v>
      </c>
      <c r="BS82" s="20">
        <f t="shared" si="549"/>
        <v>0</v>
      </c>
      <c r="BT82" s="22">
        <v>0</v>
      </c>
      <c r="BU82" s="20">
        <f t="shared" si="550"/>
        <v>0</v>
      </c>
      <c r="BV82" s="22">
        <v>0</v>
      </c>
      <c r="BW82" s="20">
        <f t="shared" si="551"/>
        <v>0</v>
      </c>
      <c r="BX82" s="20">
        <v>0</v>
      </c>
      <c r="BY82" s="22">
        <v>0</v>
      </c>
      <c r="BZ82" s="20">
        <f t="shared" si="552"/>
        <v>0</v>
      </c>
      <c r="CA82" s="22"/>
      <c r="CB82" s="20">
        <f t="shared" si="553"/>
        <v>0</v>
      </c>
      <c r="CC82" s="22">
        <v>0</v>
      </c>
      <c r="CD82" s="20">
        <f t="shared" si="554"/>
        <v>0</v>
      </c>
      <c r="CE82" s="22">
        <v>0</v>
      </c>
      <c r="CF82" s="20">
        <f t="shared" si="555"/>
        <v>0</v>
      </c>
      <c r="CG82" s="22">
        <v>0</v>
      </c>
      <c r="CH82" s="20">
        <f t="shared" si="556"/>
        <v>0</v>
      </c>
      <c r="CI82" s="22"/>
      <c r="CJ82" s="20">
        <f t="shared" si="557"/>
        <v>0</v>
      </c>
      <c r="CK82" s="22">
        <v>0</v>
      </c>
      <c r="CL82" s="20">
        <f t="shared" si="558"/>
        <v>0</v>
      </c>
      <c r="CM82" s="22"/>
      <c r="CN82" s="20">
        <f t="shared" si="559"/>
        <v>0</v>
      </c>
      <c r="CO82" s="22">
        <v>0</v>
      </c>
      <c r="CP82" s="20">
        <f t="shared" si="560"/>
        <v>0</v>
      </c>
      <c r="CQ82" s="22">
        <v>0</v>
      </c>
      <c r="CR82" s="20">
        <f t="shared" si="561"/>
        <v>0</v>
      </c>
      <c r="CS82" s="22">
        <v>0</v>
      </c>
      <c r="CT82" s="20">
        <f t="shared" si="562"/>
        <v>0</v>
      </c>
      <c r="CU82" s="20"/>
      <c r="CV82" s="20"/>
      <c r="CW82" s="20"/>
      <c r="CX82" s="20"/>
      <c r="CY82" s="53">
        <f t="shared" si="520"/>
        <v>50</v>
      </c>
      <c r="CZ82" s="53">
        <f t="shared" si="520"/>
        <v>3097089.87</v>
      </c>
    </row>
    <row r="83" spans="1:104" ht="60" x14ac:dyDescent="0.25">
      <c r="A83" s="66"/>
      <c r="B83" s="65">
        <v>53</v>
      </c>
      <c r="C83" s="23" t="s">
        <v>190</v>
      </c>
      <c r="D83" s="21">
        <f>D82</f>
        <v>9860</v>
      </c>
      <c r="E83" s="21">
        <v>9959</v>
      </c>
      <c r="F83" s="18">
        <v>5.0999999999999996</v>
      </c>
      <c r="G83" s="18"/>
      <c r="H83" s="29">
        <v>1</v>
      </c>
      <c r="I83" s="30"/>
      <c r="J83" s="17">
        <v>1.4</v>
      </c>
      <c r="K83" s="17">
        <v>1.68</v>
      </c>
      <c r="L83" s="17">
        <v>2.23</v>
      </c>
      <c r="M83" s="19">
        <v>2.57</v>
      </c>
      <c r="N83" s="22"/>
      <c r="O83" s="20">
        <f t="shared" si="521"/>
        <v>0</v>
      </c>
      <c r="P83" s="22"/>
      <c r="Q83" s="20">
        <f t="shared" si="522"/>
        <v>0</v>
      </c>
      <c r="R83" s="21"/>
      <c r="S83" s="20">
        <f t="shared" si="523"/>
        <v>0</v>
      </c>
      <c r="T83" s="22"/>
      <c r="U83" s="20">
        <f t="shared" si="524"/>
        <v>0</v>
      </c>
      <c r="V83" s="22"/>
      <c r="W83" s="20">
        <f t="shared" si="525"/>
        <v>0</v>
      </c>
      <c r="X83" s="22"/>
      <c r="Y83" s="20">
        <f t="shared" si="526"/>
        <v>0</v>
      </c>
      <c r="Z83" s="22"/>
      <c r="AA83" s="20">
        <f t="shared" si="527"/>
        <v>0</v>
      </c>
      <c r="AB83" s="22"/>
      <c r="AC83" s="20">
        <f t="shared" si="528"/>
        <v>0</v>
      </c>
      <c r="AD83" s="21"/>
      <c r="AE83" s="20">
        <f t="shared" si="529"/>
        <v>0</v>
      </c>
      <c r="AF83" s="22"/>
      <c r="AG83" s="20">
        <f t="shared" si="530"/>
        <v>0</v>
      </c>
      <c r="AH83" s="22"/>
      <c r="AI83" s="20">
        <f t="shared" si="531"/>
        <v>0</v>
      </c>
      <c r="AJ83" s="22"/>
      <c r="AK83" s="20">
        <f t="shared" si="532"/>
        <v>0</v>
      </c>
      <c r="AL83" s="22"/>
      <c r="AM83" s="20">
        <f t="shared" si="533"/>
        <v>0</v>
      </c>
      <c r="AN83" s="22"/>
      <c r="AO83" s="20">
        <f t="shared" si="534"/>
        <v>0</v>
      </c>
      <c r="AP83" s="22"/>
      <c r="AQ83" s="20">
        <f t="shared" si="535"/>
        <v>0</v>
      </c>
      <c r="AR83" s="22"/>
      <c r="AS83" s="20">
        <f t="shared" si="536"/>
        <v>0</v>
      </c>
      <c r="AT83" s="22">
        <v>100</v>
      </c>
      <c r="AU83" s="20">
        <f t="shared" si="537"/>
        <v>8469253.7999999989</v>
      </c>
      <c r="AV83" s="22"/>
      <c r="AW83" s="20">
        <f t="shared" si="538"/>
        <v>0</v>
      </c>
      <c r="AX83" s="22"/>
      <c r="AY83" s="20">
        <f t="shared" si="539"/>
        <v>0</v>
      </c>
      <c r="AZ83" s="22"/>
      <c r="BA83" s="20">
        <f t="shared" si="540"/>
        <v>0</v>
      </c>
      <c r="BB83" s="22"/>
      <c r="BC83" s="20">
        <f t="shared" si="541"/>
        <v>0</v>
      </c>
      <c r="BD83" s="22"/>
      <c r="BE83" s="20">
        <f t="shared" si="542"/>
        <v>0</v>
      </c>
      <c r="BF83" s="22"/>
      <c r="BG83" s="20">
        <f t="shared" si="543"/>
        <v>0</v>
      </c>
      <c r="BH83" s="22"/>
      <c r="BI83" s="20">
        <f t="shared" si="544"/>
        <v>0</v>
      </c>
      <c r="BJ83" s="22"/>
      <c r="BK83" s="20">
        <f t="shared" si="545"/>
        <v>0</v>
      </c>
      <c r="BL83" s="22"/>
      <c r="BM83" s="20">
        <f t="shared" si="546"/>
        <v>0</v>
      </c>
      <c r="BN83" s="22"/>
      <c r="BO83" s="20">
        <f t="shared" si="547"/>
        <v>0</v>
      </c>
      <c r="BP83" s="22"/>
      <c r="BQ83" s="20">
        <f t="shared" si="548"/>
        <v>0</v>
      </c>
      <c r="BR83" s="22"/>
      <c r="BS83" s="20">
        <f t="shared" si="549"/>
        <v>0</v>
      </c>
      <c r="BT83" s="22"/>
      <c r="BU83" s="20">
        <f t="shared" si="550"/>
        <v>0</v>
      </c>
      <c r="BV83" s="22"/>
      <c r="BW83" s="20">
        <f t="shared" si="551"/>
        <v>0</v>
      </c>
      <c r="BX83" s="20">
        <v>0</v>
      </c>
      <c r="BY83" s="22"/>
      <c r="BZ83" s="20">
        <f t="shared" si="552"/>
        <v>0</v>
      </c>
      <c r="CA83" s="22"/>
      <c r="CB83" s="20">
        <f t="shared" si="553"/>
        <v>0</v>
      </c>
      <c r="CC83" s="22"/>
      <c r="CD83" s="20">
        <f t="shared" si="554"/>
        <v>0</v>
      </c>
      <c r="CE83" s="22"/>
      <c r="CF83" s="20">
        <f t="shared" si="555"/>
        <v>0</v>
      </c>
      <c r="CG83" s="22"/>
      <c r="CH83" s="20">
        <f t="shared" si="556"/>
        <v>0</v>
      </c>
      <c r="CI83" s="22"/>
      <c r="CJ83" s="20">
        <f t="shared" si="557"/>
        <v>0</v>
      </c>
      <c r="CK83" s="22"/>
      <c r="CL83" s="20">
        <f t="shared" si="558"/>
        <v>0</v>
      </c>
      <c r="CM83" s="22"/>
      <c r="CN83" s="20">
        <f t="shared" si="559"/>
        <v>0</v>
      </c>
      <c r="CO83" s="22"/>
      <c r="CP83" s="20">
        <f t="shared" si="560"/>
        <v>0</v>
      </c>
      <c r="CQ83" s="22"/>
      <c r="CR83" s="20">
        <f t="shared" si="561"/>
        <v>0</v>
      </c>
      <c r="CS83" s="22"/>
      <c r="CT83" s="20">
        <f t="shared" si="562"/>
        <v>0</v>
      </c>
      <c r="CU83" s="20"/>
      <c r="CV83" s="20"/>
      <c r="CW83" s="20"/>
      <c r="CX83" s="20"/>
      <c r="CY83" s="53">
        <f t="shared" si="520"/>
        <v>100</v>
      </c>
      <c r="CZ83" s="53">
        <f t="shared" si="520"/>
        <v>8469253.7999999989</v>
      </c>
    </row>
    <row r="84" spans="1:104" ht="60" x14ac:dyDescent="0.25">
      <c r="A84" s="66"/>
      <c r="B84" s="65">
        <v>54</v>
      </c>
      <c r="C84" s="16" t="s">
        <v>191</v>
      </c>
      <c r="D84" s="21">
        <f>D83</f>
        <v>9860</v>
      </c>
      <c r="E84" s="21">
        <v>9959</v>
      </c>
      <c r="F84" s="29">
        <v>14.41</v>
      </c>
      <c r="G84" s="29"/>
      <c r="H84" s="29">
        <v>1</v>
      </c>
      <c r="I84" s="30"/>
      <c r="J84" s="17">
        <v>1.4</v>
      </c>
      <c r="K84" s="17">
        <v>1.68</v>
      </c>
      <c r="L84" s="17">
        <v>2.23</v>
      </c>
      <c r="M84" s="19">
        <v>2.57</v>
      </c>
      <c r="N84" s="27"/>
      <c r="O84" s="20">
        <f t="shared" si="521"/>
        <v>0</v>
      </c>
      <c r="P84" s="27"/>
      <c r="Q84" s="20">
        <f t="shared" si="522"/>
        <v>0</v>
      </c>
      <c r="R84" s="21"/>
      <c r="S84" s="20">
        <f t="shared" si="523"/>
        <v>0</v>
      </c>
      <c r="T84" s="27"/>
      <c r="U84" s="20">
        <f t="shared" si="524"/>
        <v>0</v>
      </c>
      <c r="V84" s="27"/>
      <c r="W84" s="20">
        <f t="shared" si="525"/>
        <v>0</v>
      </c>
      <c r="X84" s="27"/>
      <c r="Y84" s="20">
        <f t="shared" si="526"/>
        <v>0</v>
      </c>
      <c r="Z84" s="22"/>
      <c r="AA84" s="20">
        <f t="shared" si="527"/>
        <v>0</v>
      </c>
      <c r="AB84" s="27"/>
      <c r="AC84" s="20">
        <f t="shared" si="528"/>
        <v>0</v>
      </c>
      <c r="AD84" s="21"/>
      <c r="AE84" s="20">
        <f t="shared" si="529"/>
        <v>0</v>
      </c>
      <c r="AF84" s="27"/>
      <c r="AG84" s="20">
        <f t="shared" si="530"/>
        <v>0</v>
      </c>
      <c r="AH84" s="27"/>
      <c r="AI84" s="20">
        <f t="shared" si="531"/>
        <v>0</v>
      </c>
      <c r="AJ84" s="27"/>
      <c r="AK84" s="20">
        <f t="shared" si="532"/>
        <v>0</v>
      </c>
      <c r="AL84" s="27"/>
      <c r="AM84" s="20">
        <f t="shared" si="533"/>
        <v>0</v>
      </c>
      <c r="AN84" s="27"/>
      <c r="AO84" s="20">
        <f t="shared" si="534"/>
        <v>0</v>
      </c>
      <c r="AP84" s="27"/>
      <c r="AQ84" s="20">
        <f t="shared" si="535"/>
        <v>0</v>
      </c>
      <c r="AR84" s="27"/>
      <c r="AS84" s="20">
        <f t="shared" si="536"/>
        <v>0</v>
      </c>
      <c r="AT84" s="27">
        <v>17</v>
      </c>
      <c r="AU84" s="20">
        <f t="shared" si="537"/>
        <v>4068064.9085999997</v>
      </c>
      <c r="AV84" s="27"/>
      <c r="AW84" s="20">
        <f t="shared" si="538"/>
        <v>0</v>
      </c>
      <c r="AX84" s="27"/>
      <c r="AY84" s="20">
        <f t="shared" si="539"/>
        <v>0</v>
      </c>
      <c r="AZ84" s="27"/>
      <c r="BA84" s="20">
        <f t="shared" si="540"/>
        <v>0</v>
      </c>
      <c r="BB84" s="27"/>
      <c r="BC84" s="20">
        <f t="shared" si="541"/>
        <v>0</v>
      </c>
      <c r="BD84" s="27"/>
      <c r="BE84" s="20">
        <f t="shared" si="542"/>
        <v>0</v>
      </c>
      <c r="BF84" s="27"/>
      <c r="BG84" s="20">
        <f t="shared" si="543"/>
        <v>0</v>
      </c>
      <c r="BH84" s="27"/>
      <c r="BI84" s="20">
        <f t="shared" si="544"/>
        <v>0</v>
      </c>
      <c r="BJ84" s="27"/>
      <c r="BK84" s="20">
        <f t="shared" si="545"/>
        <v>0</v>
      </c>
      <c r="BL84" s="27"/>
      <c r="BM84" s="20">
        <f t="shared" si="546"/>
        <v>0</v>
      </c>
      <c r="BN84" s="27"/>
      <c r="BO84" s="20">
        <f t="shared" si="547"/>
        <v>0</v>
      </c>
      <c r="BP84" s="27"/>
      <c r="BQ84" s="20">
        <f t="shared" si="548"/>
        <v>0</v>
      </c>
      <c r="BR84" s="27"/>
      <c r="BS84" s="20">
        <f t="shared" si="549"/>
        <v>0</v>
      </c>
      <c r="BT84" s="27"/>
      <c r="BU84" s="20">
        <f t="shared" si="550"/>
        <v>0</v>
      </c>
      <c r="BV84" s="27"/>
      <c r="BW84" s="20">
        <f t="shared" si="551"/>
        <v>0</v>
      </c>
      <c r="BX84" s="24">
        <v>0</v>
      </c>
      <c r="BY84" s="27"/>
      <c r="BZ84" s="20">
        <f t="shared" si="552"/>
        <v>0</v>
      </c>
      <c r="CA84" s="27"/>
      <c r="CB84" s="20">
        <f t="shared" si="553"/>
        <v>0</v>
      </c>
      <c r="CC84" s="27"/>
      <c r="CD84" s="20">
        <f t="shared" si="554"/>
        <v>0</v>
      </c>
      <c r="CE84" s="27"/>
      <c r="CF84" s="20">
        <f t="shared" si="555"/>
        <v>0</v>
      </c>
      <c r="CG84" s="27"/>
      <c r="CH84" s="20">
        <f t="shared" si="556"/>
        <v>0</v>
      </c>
      <c r="CI84" s="27"/>
      <c r="CJ84" s="20">
        <f t="shared" si="557"/>
        <v>0</v>
      </c>
      <c r="CK84" s="27"/>
      <c r="CL84" s="20">
        <f t="shared" si="558"/>
        <v>0</v>
      </c>
      <c r="CM84" s="27"/>
      <c r="CN84" s="20">
        <f t="shared" si="559"/>
        <v>0</v>
      </c>
      <c r="CO84" s="27"/>
      <c r="CP84" s="20">
        <f t="shared" si="560"/>
        <v>0</v>
      </c>
      <c r="CQ84" s="27"/>
      <c r="CR84" s="20">
        <f t="shared" si="561"/>
        <v>0</v>
      </c>
      <c r="CS84" s="27"/>
      <c r="CT84" s="20">
        <f t="shared" si="562"/>
        <v>0</v>
      </c>
      <c r="CU84" s="20"/>
      <c r="CV84" s="20"/>
      <c r="CW84" s="20"/>
      <c r="CX84" s="20"/>
      <c r="CY84" s="53">
        <f t="shared" si="520"/>
        <v>17</v>
      </c>
      <c r="CZ84" s="53">
        <f t="shared" si="520"/>
        <v>4068064.9085999997</v>
      </c>
    </row>
    <row r="85" spans="1:104" x14ac:dyDescent="0.25">
      <c r="A85" s="75">
        <v>20</v>
      </c>
      <c r="B85" s="84"/>
      <c r="C85" s="71" t="s">
        <v>192</v>
      </c>
      <c r="D85" s="79"/>
      <c r="E85" s="79">
        <v>9959</v>
      </c>
      <c r="F85" s="80">
        <v>0.98</v>
      </c>
      <c r="G85" s="80"/>
      <c r="H85" s="85"/>
      <c r="I85" s="86"/>
      <c r="J85" s="17"/>
      <c r="K85" s="17"/>
      <c r="L85" s="17"/>
      <c r="M85" s="19">
        <v>2.57</v>
      </c>
      <c r="N85" s="46">
        <f t="shared" ref="N85:BY85" si="563">SUM(N86:N91)</f>
        <v>0</v>
      </c>
      <c r="O85" s="46">
        <f t="shared" si="563"/>
        <v>0</v>
      </c>
      <c r="P85" s="46">
        <f t="shared" si="563"/>
        <v>102</v>
      </c>
      <c r="Q85" s="46">
        <f t="shared" si="563"/>
        <v>1055058.676</v>
      </c>
      <c r="R85" s="46">
        <f t="shared" si="563"/>
        <v>0</v>
      </c>
      <c r="S85" s="46">
        <f t="shared" si="563"/>
        <v>0</v>
      </c>
      <c r="T85" s="46">
        <f t="shared" si="563"/>
        <v>0</v>
      </c>
      <c r="U85" s="46">
        <f t="shared" si="563"/>
        <v>0</v>
      </c>
      <c r="V85" s="46">
        <f t="shared" si="563"/>
        <v>0</v>
      </c>
      <c r="W85" s="46">
        <f t="shared" si="563"/>
        <v>0</v>
      </c>
      <c r="X85" s="87">
        <f t="shared" si="563"/>
        <v>7</v>
      </c>
      <c r="Y85" s="87">
        <f t="shared" si="563"/>
        <v>71684.206999999995</v>
      </c>
      <c r="Z85" s="87">
        <f t="shared" si="563"/>
        <v>0</v>
      </c>
      <c r="AA85" s="87">
        <f t="shared" si="563"/>
        <v>0</v>
      </c>
      <c r="AB85" s="46">
        <f t="shared" si="563"/>
        <v>0</v>
      </c>
      <c r="AC85" s="46">
        <f t="shared" si="563"/>
        <v>0</v>
      </c>
      <c r="AD85" s="46">
        <f t="shared" si="563"/>
        <v>0</v>
      </c>
      <c r="AE85" s="46">
        <f t="shared" si="563"/>
        <v>0</v>
      </c>
      <c r="AF85" s="46">
        <f t="shared" si="563"/>
        <v>468</v>
      </c>
      <c r="AG85" s="46">
        <f t="shared" si="563"/>
        <v>6127754.2200000007</v>
      </c>
      <c r="AH85" s="46">
        <f t="shared" si="563"/>
        <v>0</v>
      </c>
      <c r="AI85" s="46">
        <f t="shared" si="563"/>
        <v>0</v>
      </c>
      <c r="AJ85" s="46">
        <f t="shared" si="563"/>
        <v>0</v>
      </c>
      <c r="AK85" s="46">
        <f t="shared" si="563"/>
        <v>0</v>
      </c>
      <c r="AL85" s="46">
        <f t="shared" si="563"/>
        <v>0</v>
      </c>
      <c r="AM85" s="46">
        <f t="shared" si="563"/>
        <v>0</v>
      </c>
      <c r="AN85" s="46">
        <f t="shared" si="563"/>
        <v>0</v>
      </c>
      <c r="AO85" s="46">
        <f t="shared" si="563"/>
        <v>0</v>
      </c>
      <c r="AP85" s="46">
        <f t="shared" si="563"/>
        <v>650</v>
      </c>
      <c r="AQ85" s="46">
        <f t="shared" si="563"/>
        <v>10721743.183200002</v>
      </c>
      <c r="AR85" s="46">
        <f t="shared" si="563"/>
        <v>1</v>
      </c>
      <c r="AS85" s="46">
        <f t="shared" si="563"/>
        <v>12288.7212</v>
      </c>
      <c r="AT85" s="46">
        <f t="shared" si="563"/>
        <v>0</v>
      </c>
      <c r="AU85" s="46">
        <f t="shared" si="563"/>
        <v>0</v>
      </c>
      <c r="AV85" s="46">
        <f t="shared" si="563"/>
        <v>20</v>
      </c>
      <c r="AW85" s="46">
        <f t="shared" si="563"/>
        <v>245774.424</v>
      </c>
      <c r="AX85" s="46">
        <f t="shared" si="563"/>
        <v>0</v>
      </c>
      <c r="AY85" s="46">
        <f t="shared" si="563"/>
        <v>0</v>
      </c>
      <c r="AZ85" s="46">
        <f t="shared" si="563"/>
        <v>0</v>
      </c>
      <c r="BA85" s="46">
        <f t="shared" si="563"/>
        <v>0</v>
      </c>
      <c r="BB85" s="46">
        <f t="shared" si="563"/>
        <v>0</v>
      </c>
      <c r="BC85" s="46">
        <f t="shared" si="563"/>
        <v>0</v>
      </c>
      <c r="BD85" s="46">
        <f t="shared" si="563"/>
        <v>0</v>
      </c>
      <c r="BE85" s="46">
        <f t="shared" si="563"/>
        <v>0</v>
      </c>
      <c r="BF85" s="46">
        <f t="shared" si="563"/>
        <v>0</v>
      </c>
      <c r="BG85" s="46">
        <f t="shared" si="563"/>
        <v>0</v>
      </c>
      <c r="BH85" s="46">
        <f t="shared" si="563"/>
        <v>0</v>
      </c>
      <c r="BI85" s="46">
        <f t="shared" si="563"/>
        <v>0</v>
      </c>
      <c r="BJ85" s="46">
        <f t="shared" si="563"/>
        <v>0</v>
      </c>
      <c r="BK85" s="46">
        <f t="shared" si="563"/>
        <v>0</v>
      </c>
      <c r="BL85" s="46">
        <f t="shared" si="563"/>
        <v>4</v>
      </c>
      <c r="BM85" s="46">
        <f t="shared" si="563"/>
        <v>49154.8848</v>
      </c>
      <c r="BN85" s="46">
        <f t="shared" si="563"/>
        <v>0</v>
      </c>
      <c r="BO85" s="46">
        <f t="shared" si="563"/>
        <v>0</v>
      </c>
      <c r="BP85" s="46">
        <f t="shared" si="563"/>
        <v>0</v>
      </c>
      <c r="BQ85" s="46">
        <f t="shared" si="563"/>
        <v>0</v>
      </c>
      <c r="BR85" s="46">
        <f t="shared" si="563"/>
        <v>0</v>
      </c>
      <c r="BS85" s="46">
        <f t="shared" si="563"/>
        <v>0</v>
      </c>
      <c r="BT85" s="46">
        <f t="shared" si="563"/>
        <v>0</v>
      </c>
      <c r="BU85" s="46">
        <f t="shared" si="563"/>
        <v>0</v>
      </c>
      <c r="BV85" s="46">
        <f t="shared" si="563"/>
        <v>0</v>
      </c>
      <c r="BW85" s="46">
        <f t="shared" si="563"/>
        <v>0</v>
      </c>
      <c r="BX85" s="46">
        <v>12</v>
      </c>
      <c r="BY85" s="46">
        <f t="shared" si="563"/>
        <v>10</v>
      </c>
      <c r="BZ85" s="46">
        <f t="shared" ref="BZ85:CZ85" si="564">SUM(BZ86:BZ91)</f>
        <v>122887.212</v>
      </c>
      <c r="CA85" s="46">
        <f t="shared" si="564"/>
        <v>0</v>
      </c>
      <c r="CB85" s="46">
        <f t="shared" si="564"/>
        <v>0</v>
      </c>
      <c r="CC85" s="46">
        <f t="shared" si="564"/>
        <v>72</v>
      </c>
      <c r="CD85" s="46">
        <f t="shared" si="564"/>
        <v>1012657.0524</v>
      </c>
      <c r="CE85" s="46">
        <f t="shared" si="564"/>
        <v>63</v>
      </c>
      <c r="CF85" s="46">
        <f t="shared" si="564"/>
        <v>774189.43559999997</v>
      </c>
      <c r="CG85" s="46">
        <f t="shared" si="564"/>
        <v>0</v>
      </c>
      <c r="CH85" s="46">
        <f t="shared" si="564"/>
        <v>0</v>
      </c>
      <c r="CI85" s="46">
        <f t="shared" si="564"/>
        <v>30</v>
      </c>
      <c r="CJ85" s="46">
        <f t="shared" si="564"/>
        <v>307218.02999999997</v>
      </c>
      <c r="CK85" s="46">
        <f t="shared" si="564"/>
        <v>10</v>
      </c>
      <c r="CL85" s="46">
        <f t="shared" si="564"/>
        <v>102406.01</v>
      </c>
      <c r="CM85" s="46">
        <f t="shared" si="564"/>
        <v>0</v>
      </c>
      <c r="CN85" s="46">
        <f t="shared" si="564"/>
        <v>0</v>
      </c>
      <c r="CO85" s="46">
        <f t="shared" si="564"/>
        <v>0</v>
      </c>
      <c r="CP85" s="46">
        <f t="shared" si="564"/>
        <v>0</v>
      </c>
      <c r="CQ85" s="46">
        <f t="shared" si="564"/>
        <v>0</v>
      </c>
      <c r="CR85" s="46">
        <f t="shared" si="564"/>
        <v>0</v>
      </c>
      <c r="CS85" s="46">
        <f t="shared" si="564"/>
        <v>15</v>
      </c>
      <c r="CT85" s="46">
        <f t="shared" si="564"/>
        <v>244677.21674999999</v>
      </c>
      <c r="CU85" s="46"/>
      <c r="CV85" s="46"/>
      <c r="CW85" s="46"/>
      <c r="CX85" s="46"/>
      <c r="CY85" s="46">
        <f t="shared" si="564"/>
        <v>1452</v>
      </c>
      <c r="CZ85" s="46">
        <f t="shared" si="564"/>
        <v>20847493.272950001</v>
      </c>
    </row>
    <row r="86" spans="1:104" x14ac:dyDescent="0.25">
      <c r="A86" s="66"/>
      <c r="B86" s="65">
        <v>55</v>
      </c>
      <c r="C86" s="16" t="s">
        <v>193</v>
      </c>
      <c r="D86" s="21">
        <f>D84</f>
        <v>9860</v>
      </c>
      <c r="E86" s="21">
        <v>9959</v>
      </c>
      <c r="F86" s="18">
        <v>0.74</v>
      </c>
      <c r="G86" s="18"/>
      <c r="H86" s="29">
        <v>1</v>
      </c>
      <c r="I86" s="30"/>
      <c r="J86" s="17">
        <v>1.4</v>
      </c>
      <c r="K86" s="17">
        <v>1.68</v>
      </c>
      <c r="L86" s="17">
        <v>2.23</v>
      </c>
      <c r="M86" s="19">
        <v>2.57</v>
      </c>
      <c r="N86" s="22"/>
      <c r="O86" s="20">
        <f t="shared" ref="O86:O91" si="565">SUM(N86/12*9*$D86*$F86*$H86*$J86*O$9)+SUM(N86/12*3*$E86*$F86*$H86*$J86*O$9)</f>
        <v>0</v>
      </c>
      <c r="P86" s="22">
        <v>100</v>
      </c>
      <c r="Q86" s="20">
        <f t="shared" ref="Q86:Q91" si="566">SUM(P86/12*9*$D86*$F86*$H86*$J86*Q$9)+SUM(P86/12*3*$E86*$F86*$H86*$J86*Q$9)</f>
        <v>1024060.1</v>
      </c>
      <c r="R86" s="21"/>
      <c r="S86" s="20">
        <f t="shared" ref="S86:S91" si="567">SUM(R86/12*9*$D86*$F86*$H86*$J86*S$9)+SUM(R86/12*3*$E86*$F86*$H86*$J86*S$9)</f>
        <v>0</v>
      </c>
      <c r="T86" s="22"/>
      <c r="U86" s="20">
        <f t="shared" ref="U86:U91" si="568">SUM(T86/12*9*$D86*$F86*$H86*$J86*U$9)+SUM(T86/12*3*$E86*$F86*$H86*$J86*U$9)</f>
        <v>0</v>
      </c>
      <c r="V86" s="22"/>
      <c r="W86" s="20">
        <f t="shared" ref="W86:W91" si="569">SUM(V86/12*9*$D86*$F86*$H86*$J86*W$9)+SUM(V86/12*3*$E86*$F86*$H86*$J86*W$9)</f>
        <v>0</v>
      </c>
      <c r="X86" s="22">
        <v>7</v>
      </c>
      <c r="Y86" s="20">
        <f t="shared" ref="Y86:Y91" si="570">SUM(X86/12*9*$D86*$F86*$H86*$J86*Y$9)+SUM(X86/12*3*$E86*$F86*$H86*$J86*Y$9)</f>
        <v>71684.206999999995</v>
      </c>
      <c r="Z86" s="22"/>
      <c r="AA86" s="20">
        <f t="shared" ref="AA86:AA91" si="571">SUM(Z86/12*9*$D86*$F86*$H86*$J86*AA$9)+SUM(Z86/12*3*$E86*$F86*$H86*$J86*AA$9)</f>
        <v>0</v>
      </c>
      <c r="AB86" s="22"/>
      <c r="AC86" s="20">
        <f t="shared" ref="AC86:AC91" si="572">SUM(AB86/12*9*$D86*$F86*$H86*$J86*AC$9)+SUM(AB86/12*3*$E86*$F86*$H86*$J86*AC$9)</f>
        <v>0</v>
      </c>
      <c r="AD86" s="21"/>
      <c r="AE86" s="20">
        <f t="shared" ref="AE86:AE91" si="573">SUM(AD86/12*9*$D86*$F86*$H86*$J86*AE$9)+SUM(AD86/12*3*$E86*$F86*$H86*$J86*AE$9)</f>
        <v>0</v>
      </c>
      <c r="AF86" s="22">
        <v>287</v>
      </c>
      <c r="AG86" s="20">
        <f t="shared" ref="AG86:AG91" si="574">SUM(AF86/12*9*$D86*$F86*$H86*$J86*AG$9)+SUM(AF86/12*3*$E86*$F86*$H86*$J86*AG$9)</f>
        <v>2939052.4870000002</v>
      </c>
      <c r="AH86" s="22"/>
      <c r="AI86" s="20">
        <f t="shared" ref="AI86:AI91" si="575">SUM(AH86/12*9*$D86*$F86*$H86*$J86*AI$9)+SUM(AH86/12*3*$E86*$F86*$H86*$J86*AI$9)</f>
        <v>0</v>
      </c>
      <c r="AJ86" s="22"/>
      <c r="AK86" s="20">
        <f t="shared" ref="AK86:AK91" si="576">SUM(AJ86/12*9*$D86*$F86*$H86*$J86*AK$9)+SUM(AJ86/12*3*$E86*$F86*$H86*$J86*AK$9)</f>
        <v>0</v>
      </c>
      <c r="AL86" s="22"/>
      <c r="AM86" s="20">
        <f t="shared" ref="AM86:AM91" si="577">SUM(AL86/12*9*$D86*$F86*$H86*$K86*AM$9)+SUM(AL86/12*3*$E86*$F86*$H86*$K86*AM$9)</f>
        <v>0</v>
      </c>
      <c r="AN86" s="22"/>
      <c r="AO86" s="20">
        <f t="shared" ref="AO86:AO91" si="578">SUM(AN86/12*9*$D86*$F86*$H86*$K86*AO$9)+SUM(AN86/12*3*$E86*$F86*$H86*$K86*AO$9)</f>
        <v>0</v>
      </c>
      <c r="AP86" s="31">
        <v>297</v>
      </c>
      <c r="AQ86" s="20">
        <f t="shared" ref="AQ86:AQ91" si="579">SUM(AP86/12*9*$D86*$F86*$H86*$K86*AQ$9)+SUM(AP86/12*3*$E86*$F86*$H86*$K86*AQ$9)</f>
        <v>3649750.1964000002</v>
      </c>
      <c r="AR86" s="22">
        <v>1</v>
      </c>
      <c r="AS86" s="20">
        <f t="shared" ref="AS86:AS91" si="580">SUM(AR86/12*9*$D86*$F86*$H86*$K86*AS$9)+SUM(AR86/12*3*$E86*$F86*$H86*$K86*AS$9)</f>
        <v>12288.7212</v>
      </c>
      <c r="AT86" s="22"/>
      <c r="AU86" s="20">
        <f t="shared" ref="AU86:AU91" si="581">SUM(AT86/12*9*$D86*$F86*$H86*$K86*AU$9)+SUM(AT86/12*3*$E86*$F86*$H86*$K86*AU$9)</f>
        <v>0</v>
      </c>
      <c r="AV86" s="31">
        <v>20</v>
      </c>
      <c r="AW86" s="20">
        <f t="shared" ref="AW86:AW91" si="582">SUM(AV86/12*9*$D86*$F86*$H86*$K86*AW$9)+SUM(AV86/12*3*$E86*$F86*$H86*$K86*AW$9)</f>
        <v>245774.424</v>
      </c>
      <c r="AX86" s="22"/>
      <c r="AY86" s="20">
        <f t="shared" ref="AY86:AY91" si="583">SUM(AX86/12*9*$D86*$F86*$H86*$K86*AY$9)+SUM(AX86/12*3*$E86*$F86*$H86*$K86*AY$9)</f>
        <v>0</v>
      </c>
      <c r="AZ86" s="22"/>
      <c r="BA86" s="20">
        <f t="shared" ref="BA86:BA91" si="584">SUM(AZ86/12*9*$D86*$F86*$H86*$J86*BA$9)+SUM(AZ86/12*3*$E86*$F86*$H86*$J86*BA$9)</f>
        <v>0</v>
      </c>
      <c r="BB86" s="22"/>
      <c r="BC86" s="20">
        <f t="shared" ref="BC86:BC91" si="585">SUM(BB86/12*9*$D86*$F86*$H86*$J86*BC$9)+SUM(BB86/12*3*$E86*$F86*$H86*$J86*BC$9)</f>
        <v>0</v>
      </c>
      <c r="BD86" s="22"/>
      <c r="BE86" s="20">
        <f t="shared" ref="BE86:BE91" si="586">SUM(BD86/12*9*$D86*$F86*$H86*$J86*BE$9)+SUM(BD86/12*3*$E86*$F86*$H86*$J86*BE$9)</f>
        <v>0</v>
      </c>
      <c r="BF86" s="22"/>
      <c r="BG86" s="20">
        <f t="shared" ref="BG86:BG91" si="587">SUM(BF86/12*9*$D86*$F86*$H86*$J86*BG$9)+SUM(BF86/12*3*$E86*$F86*$H86*$J86*BG$9)</f>
        <v>0</v>
      </c>
      <c r="BH86" s="22"/>
      <c r="BI86" s="20">
        <f t="shared" ref="BI86:BI91" si="588">SUM(BH86/12*9*$D86*$F86*$H86*$J86*BI$9)+SUM(BH86/12*3*$E86*$F86*$H86*$J86*BI$9)</f>
        <v>0</v>
      </c>
      <c r="BJ86" s="22"/>
      <c r="BK86" s="20">
        <f t="shared" ref="BK86:BK91" si="589">SUM(BJ86/12*9*$D86*$F86*$H86*$K86*BK$9)+SUM(BJ86/12*3*$E86*$F86*$H86*$K86*BK$9)</f>
        <v>0</v>
      </c>
      <c r="BL86" s="22">
        <v>4</v>
      </c>
      <c r="BM86" s="20">
        <f t="shared" ref="BM86:BM91" si="590">SUM(BL86/12*9*$D86*$F86*$H86*$K86*BM$9)+SUM(BL86/12*3*$E86*$F86*$H86*$K86*BM$9)</f>
        <v>49154.8848</v>
      </c>
      <c r="BN86" s="22"/>
      <c r="BO86" s="20">
        <f t="shared" ref="BO86:BO91" si="591">SUM(BN86/12*9*$D86*$F86*$H86*$J86*BO$9)+SUM(BN86/12*3*$E86*$F86*$H86*$J86*BO$9)</f>
        <v>0</v>
      </c>
      <c r="BP86" s="22"/>
      <c r="BQ86" s="20">
        <f t="shared" ref="BQ86:BQ91" si="592">SUM(BP86/12*9*$D86*$F86*$H86*$K86*BQ$9)+SUM(BP86/12*3*$E86*$F86*$H86*$K86*BQ$9)</f>
        <v>0</v>
      </c>
      <c r="BR86" s="22"/>
      <c r="BS86" s="20">
        <f t="shared" ref="BS86:BS91" si="593">SUM(BR86/12*9*$D86*$F86*$H86*$J86*BS$9)+SUM(BR86/12*3*$E86*$F86*$H86*$J86*BS$9)</f>
        <v>0</v>
      </c>
      <c r="BT86" s="22"/>
      <c r="BU86" s="20">
        <f t="shared" ref="BU86:BU91" si="594">SUM(BT86/12*9*$D86*$F86*$H86*$J86*BU$9)+SUM(BT86/12*3*$E86*$F86*$H86*$J86*BU$9)</f>
        <v>0</v>
      </c>
      <c r="BV86" s="31"/>
      <c r="BW86" s="20">
        <f t="shared" ref="BW86:BW91" si="595">SUM(BV86/12*9*$D86*$F86*$H86*$K86*BW$9)+SUM(BV86/12*3*$E86*$F86*$H86*$K86*BW$9)</f>
        <v>0</v>
      </c>
      <c r="BX86" s="20">
        <v>12</v>
      </c>
      <c r="BY86" s="22">
        <v>10</v>
      </c>
      <c r="BZ86" s="20">
        <f t="shared" ref="BZ86:BZ91" si="596">SUM(BY86/12*9*$D86*$F86*$H86*$K86*BZ$9)+SUM(BY86/12*3*$E86*$F86*$H86*$K86*BZ$9)</f>
        <v>122887.212</v>
      </c>
      <c r="CA86" s="22"/>
      <c r="CB86" s="20">
        <f t="shared" ref="CB86:CB91" si="597">SUM(CA86/12*9*$D86*$F86*$H86*$K86*CB$9)+SUM(CA86/12*3*$E86*$F86*$H86*$K86*CB$9)</f>
        <v>0</v>
      </c>
      <c r="CC86" s="31">
        <v>56</v>
      </c>
      <c r="CD86" s="20">
        <f t="shared" ref="CD86:CD91" si="598">SUM(CC86/12*9*$D86*$F86*$H86*$K86*CD$9)+SUM(CC86/12*3*$E86*$F86*$H86*$K86*CD$9)</f>
        <v>688168.3872</v>
      </c>
      <c r="CE86" s="22">
        <v>63</v>
      </c>
      <c r="CF86" s="20">
        <f t="shared" ref="CF86:CF91" si="599">SUM(CE86/12*9*$D86*$F86*$H86*$K86*CF$9)+SUM(CE86/12*3*$E86*$F86*$H86*$K86*CF$9)</f>
        <v>774189.43559999997</v>
      </c>
      <c r="CG86" s="22"/>
      <c r="CH86" s="20">
        <f t="shared" ref="CH86:CH91" si="600">SUM(CG86/12*9*$D86*$F86*$H86*$J86*CH$9)+SUM(CG86/12*3*$E86*$F86*$H86*$J86*CH$9)</f>
        <v>0</v>
      </c>
      <c r="CI86" s="22">
        <v>30</v>
      </c>
      <c r="CJ86" s="20">
        <f t="shared" ref="CJ86:CJ91" si="601">SUM(CI86/12*9*$D86*$F86*$H86*$J86*CJ$9)+SUM(CI86/12*3*$E86*$F86*$H86*$J86*CJ$9)</f>
        <v>307218.02999999997</v>
      </c>
      <c r="CK86" s="22">
        <v>10</v>
      </c>
      <c r="CL86" s="20">
        <f t="shared" ref="CL86:CL91" si="602">SUM(CK86/12*9*$D86*$F86*$H86*$J86*CL$9)+SUM(CK86/12*3*$E86*$F86*$H86*$J86*CL$9)</f>
        <v>102406.01</v>
      </c>
      <c r="CM86" s="22"/>
      <c r="CN86" s="20">
        <f t="shared" ref="CN86:CN91" si="603">SUM(CM86/12*9*$D86*$F86*$H86*$K86*CN$9)+SUM(CM86/12*3*$E86*$F86*$H86*$K86*CN$9)</f>
        <v>0</v>
      </c>
      <c r="CO86" s="22"/>
      <c r="CP86" s="20">
        <f t="shared" ref="CP86:CP91" si="604">SUM(CO86/12*9*$D86*$F86*$H86*$K86*CP$9)+SUM(CO86/12*3*$E86*$F86*$H86*$K86*CP$9)</f>
        <v>0</v>
      </c>
      <c r="CQ86" s="31"/>
      <c r="CR86" s="20">
        <f t="shared" ref="CR86:CR91" si="605">SUM(CQ86/12*9*$D86*$F86*$H86*$M86*CR$9)+SUM(CQ86/12*3*$E86*$F86*$H86*$M86*CR$9)</f>
        <v>0</v>
      </c>
      <c r="CS86" s="31">
        <v>15</v>
      </c>
      <c r="CT86" s="20">
        <f t="shared" ref="CT86:CT91" si="606">SUM(CS86/12*9*$D86*$F86*$H86*$L86*CT$9)+SUM(CS86/12*3*$E86*$F86*$H86*$L86*CT$9)</f>
        <v>244677.21674999999</v>
      </c>
      <c r="CU86" s="20"/>
      <c r="CV86" s="20"/>
      <c r="CW86" s="20"/>
      <c r="CX86" s="20"/>
      <c r="CY86" s="53">
        <f t="shared" ref="CY86:CZ91" si="607">SUM(AD86,R86,T86,AB86,N86,V86,P86,BF86,BT86,CG86,CK86,BH86,CI86,AF86,AZ86,BB86,AH86,BD86,BR86,AJ86,X86,CO86,BJ86,CM86,BL86,BY86,CC86,BV86,CA86,AL86,AN86,AP86,AR86,AT86,AX86,AV86,BP86,CS86,CQ86,CE86,Z86,BN86)</f>
        <v>900</v>
      </c>
      <c r="CZ86" s="53">
        <f t="shared" si="607"/>
        <v>10231311.311950002</v>
      </c>
    </row>
    <row r="87" spans="1:104" ht="45" x14ac:dyDescent="0.25">
      <c r="A87" s="66"/>
      <c r="B87" s="65">
        <v>56</v>
      </c>
      <c r="C87" s="16" t="s">
        <v>194</v>
      </c>
      <c r="D87" s="21">
        <f>D86</f>
        <v>9860</v>
      </c>
      <c r="E87" s="21">
        <v>9959</v>
      </c>
      <c r="F87" s="18">
        <v>1.1200000000000001</v>
      </c>
      <c r="G87" s="18"/>
      <c r="H87" s="29">
        <v>1</v>
      </c>
      <c r="I87" s="30"/>
      <c r="J87" s="17">
        <v>1.4</v>
      </c>
      <c r="K87" s="17">
        <v>1.68</v>
      </c>
      <c r="L87" s="17">
        <v>2.23</v>
      </c>
      <c r="M87" s="19">
        <v>2.57</v>
      </c>
      <c r="N87" s="22">
        <v>0</v>
      </c>
      <c r="O87" s="20">
        <f t="shared" si="565"/>
        <v>0</v>
      </c>
      <c r="P87" s="22">
        <v>2</v>
      </c>
      <c r="Q87" s="20">
        <f t="shared" si="566"/>
        <v>30998.576000000001</v>
      </c>
      <c r="R87" s="21"/>
      <c r="S87" s="20">
        <f t="shared" si="567"/>
        <v>0</v>
      </c>
      <c r="T87" s="22">
        <v>0</v>
      </c>
      <c r="U87" s="20">
        <f t="shared" si="568"/>
        <v>0</v>
      </c>
      <c r="V87" s="22">
        <v>0</v>
      </c>
      <c r="W87" s="20">
        <f t="shared" si="569"/>
        <v>0</v>
      </c>
      <c r="X87" s="22"/>
      <c r="Y87" s="20">
        <f t="shared" si="570"/>
        <v>0</v>
      </c>
      <c r="Z87" s="22"/>
      <c r="AA87" s="20">
        <f t="shared" si="571"/>
        <v>0</v>
      </c>
      <c r="AB87" s="22">
        <v>0</v>
      </c>
      <c r="AC87" s="20">
        <f t="shared" si="572"/>
        <v>0</v>
      </c>
      <c r="AD87" s="21"/>
      <c r="AE87" s="20">
        <f t="shared" si="573"/>
        <v>0</v>
      </c>
      <c r="AF87" s="22">
        <v>136</v>
      </c>
      <c r="AG87" s="20">
        <f t="shared" si="574"/>
        <v>2107903.1680000001</v>
      </c>
      <c r="AH87" s="22">
        <v>0</v>
      </c>
      <c r="AI87" s="20">
        <f t="shared" si="575"/>
        <v>0</v>
      </c>
      <c r="AJ87" s="22"/>
      <c r="AK87" s="20">
        <f t="shared" si="576"/>
        <v>0</v>
      </c>
      <c r="AL87" s="22">
        <v>0</v>
      </c>
      <c r="AM87" s="20">
        <f t="shared" si="577"/>
        <v>0</v>
      </c>
      <c r="AN87" s="22">
        <v>0</v>
      </c>
      <c r="AO87" s="20">
        <f t="shared" si="578"/>
        <v>0</v>
      </c>
      <c r="AP87" s="31">
        <v>306</v>
      </c>
      <c r="AQ87" s="20">
        <f t="shared" si="579"/>
        <v>5691338.5536000011</v>
      </c>
      <c r="AR87" s="22">
        <v>0</v>
      </c>
      <c r="AS87" s="20">
        <f t="shared" si="580"/>
        <v>0</v>
      </c>
      <c r="AT87" s="22">
        <v>0</v>
      </c>
      <c r="AU87" s="20">
        <f t="shared" si="581"/>
        <v>0</v>
      </c>
      <c r="AV87" s="22">
        <v>0</v>
      </c>
      <c r="AW87" s="20">
        <f t="shared" si="582"/>
        <v>0</v>
      </c>
      <c r="AX87" s="22">
        <v>0</v>
      </c>
      <c r="AY87" s="20">
        <f t="shared" si="583"/>
        <v>0</v>
      </c>
      <c r="AZ87" s="22">
        <v>0</v>
      </c>
      <c r="BA87" s="20">
        <f t="shared" si="584"/>
        <v>0</v>
      </c>
      <c r="BB87" s="22"/>
      <c r="BC87" s="20">
        <f t="shared" si="585"/>
        <v>0</v>
      </c>
      <c r="BD87" s="22"/>
      <c r="BE87" s="20">
        <f t="shared" si="586"/>
        <v>0</v>
      </c>
      <c r="BF87" s="22">
        <v>0</v>
      </c>
      <c r="BG87" s="20">
        <f t="shared" si="587"/>
        <v>0</v>
      </c>
      <c r="BH87" s="22">
        <v>0</v>
      </c>
      <c r="BI87" s="20">
        <f t="shared" si="588"/>
        <v>0</v>
      </c>
      <c r="BJ87" s="22">
        <v>0</v>
      </c>
      <c r="BK87" s="20">
        <f t="shared" si="589"/>
        <v>0</v>
      </c>
      <c r="BL87" s="22">
        <v>0</v>
      </c>
      <c r="BM87" s="20">
        <f t="shared" si="590"/>
        <v>0</v>
      </c>
      <c r="BN87" s="22"/>
      <c r="BO87" s="20">
        <f t="shared" si="591"/>
        <v>0</v>
      </c>
      <c r="BP87" s="22"/>
      <c r="BQ87" s="20">
        <f t="shared" si="592"/>
        <v>0</v>
      </c>
      <c r="BR87" s="22">
        <v>0</v>
      </c>
      <c r="BS87" s="20">
        <f t="shared" si="593"/>
        <v>0</v>
      </c>
      <c r="BT87" s="22">
        <v>0</v>
      </c>
      <c r="BU87" s="20">
        <f t="shared" si="594"/>
        <v>0</v>
      </c>
      <c r="BV87" s="22">
        <v>0</v>
      </c>
      <c r="BW87" s="20">
        <f t="shared" si="595"/>
        <v>0</v>
      </c>
      <c r="BX87" s="20">
        <v>0</v>
      </c>
      <c r="BY87" s="22">
        <v>0</v>
      </c>
      <c r="BZ87" s="20">
        <f t="shared" si="596"/>
        <v>0</v>
      </c>
      <c r="CA87" s="22"/>
      <c r="CB87" s="20">
        <f t="shared" si="597"/>
        <v>0</v>
      </c>
      <c r="CC87" s="31">
        <v>13</v>
      </c>
      <c r="CD87" s="20">
        <f t="shared" si="598"/>
        <v>241788.8928</v>
      </c>
      <c r="CE87" s="22">
        <v>0</v>
      </c>
      <c r="CF87" s="20">
        <f t="shared" si="599"/>
        <v>0</v>
      </c>
      <c r="CG87" s="22">
        <v>0</v>
      </c>
      <c r="CH87" s="20">
        <f t="shared" si="600"/>
        <v>0</v>
      </c>
      <c r="CI87" s="22"/>
      <c r="CJ87" s="20">
        <f t="shared" si="601"/>
        <v>0</v>
      </c>
      <c r="CK87" s="22">
        <v>0</v>
      </c>
      <c r="CL87" s="20">
        <f t="shared" si="602"/>
        <v>0</v>
      </c>
      <c r="CM87" s="22"/>
      <c r="CN87" s="20">
        <f t="shared" si="603"/>
        <v>0</v>
      </c>
      <c r="CO87" s="22">
        <v>0</v>
      </c>
      <c r="CP87" s="20">
        <f t="shared" si="604"/>
        <v>0</v>
      </c>
      <c r="CQ87" s="22">
        <v>0</v>
      </c>
      <c r="CR87" s="20">
        <f t="shared" si="605"/>
        <v>0</v>
      </c>
      <c r="CS87" s="22">
        <v>0</v>
      </c>
      <c r="CT87" s="20">
        <f t="shared" si="606"/>
        <v>0</v>
      </c>
      <c r="CU87" s="20"/>
      <c r="CV87" s="20"/>
      <c r="CW87" s="20"/>
      <c r="CX87" s="20"/>
      <c r="CY87" s="53">
        <f t="shared" si="607"/>
        <v>457</v>
      </c>
      <c r="CZ87" s="53">
        <f t="shared" si="607"/>
        <v>8072029.1904000007</v>
      </c>
    </row>
    <row r="88" spans="1:104" ht="45" x14ac:dyDescent="0.25">
      <c r="A88" s="66"/>
      <c r="B88" s="65">
        <v>57</v>
      </c>
      <c r="C88" s="16" t="s">
        <v>195</v>
      </c>
      <c r="D88" s="21">
        <f t="shared" si="337"/>
        <v>9860</v>
      </c>
      <c r="E88" s="21">
        <v>9959</v>
      </c>
      <c r="F88" s="18">
        <v>1.66</v>
      </c>
      <c r="G88" s="18"/>
      <c r="H88" s="29">
        <v>1</v>
      </c>
      <c r="I88" s="30"/>
      <c r="J88" s="17">
        <v>1.4</v>
      </c>
      <c r="K88" s="17">
        <v>1.68</v>
      </c>
      <c r="L88" s="17">
        <v>2.23</v>
      </c>
      <c r="M88" s="19">
        <v>2.57</v>
      </c>
      <c r="N88" s="22">
        <v>0</v>
      </c>
      <c r="O88" s="20">
        <f t="shared" si="565"/>
        <v>0</v>
      </c>
      <c r="P88" s="22"/>
      <c r="Q88" s="20">
        <f t="shared" si="566"/>
        <v>0</v>
      </c>
      <c r="R88" s="21"/>
      <c r="S88" s="20">
        <f t="shared" si="567"/>
        <v>0</v>
      </c>
      <c r="T88" s="22">
        <v>0</v>
      </c>
      <c r="U88" s="20">
        <f t="shared" si="568"/>
        <v>0</v>
      </c>
      <c r="V88" s="22">
        <v>0</v>
      </c>
      <c r="W88" s="20">
        <f t="shared" si="569"/>
        <v>0</v>
      </c>
      <c r="X88" s="22">
        <v>0</v>
      </c>
      <c r="Y88" s="20">
        <f t="shared" si="570"/>
        <v>0</v>
      </c>
      <c r="Z88" s="22"/>
      <c r="AA88" s="20">
        <f t="shared" si="571"/>
        <v>0</v>
      </c>
      <c r="AB88" s="22">
        <v>0</v>
      </c>
      <c r="AC88" s="20">
        <f t="shared" si="572"/>
        <v>0</v>
      </c>
      <c r="AD88" s="21"/>
      <c r="AE88" s="20">
        <f t="shared" si="573"/>
        <v>0</v>
      </c>
      <c r="AF88" s="22">
        <v>35</v>
      </c>
      <c r="AG88" s="20">
        <f t="shared" si="574"/>
        <v>804025.56499999994</v>
      </c>
      <c r="AH88" s="22">
        <v>0</v>
      </c>
      <c r="AI88" s="20">
        <f t="shared" si="575"/>
        <v>0</v>
      </c>
      <c r="AJ88" s="22"/>
      <c r="AK88" s="20">
        <f t="shared" si="576"/>
        <v>0</v>
      </c>
      <c r="AL88" s="22">
        <v>0</v>
      </c>
      <c r="AM88" s="20">
        <f t="shared" si="577"/>
        <v>0</v>
      </c>
      <c r="AN88" s="22">
        <v>0</v>
      </c>
      <c r="AO88" s="20">
        <f t="shared" si="578"/>
        <v>0</v>
      </c>
      <c r="AP88" s="31">
        <v>36</v>
      </c>
      <c r="AQ88" s="20">
        <f t="shared" si="579"/>
        <v>992397.26879999985</v>
      </c>
      <c r="AR88" s="22">
        <v>0</v>
      </c>
      <c r="AS88" s="20">
        <f t="shared" si="580"/>
        <v>0</v>
      </c>
      <c r="AT88" s="22">
        <v>0</v>
      </c>
      <c r="AU88" s="20">
        <f t="shared" si="581"/>
        <v>0</v>
      </c>
      <c r="AV88" s="22">
        <v>0</v>
      </c>
      <c r="AW88" s="20">
        <f t="shared" si="582"/>
        <v>0</v>
      </c>
      <c r="AX88" s="22">
        <v>0</v>
      </c>
      <c r="AY88" s="20">
        <f t="shared" si="583"/>
        <v>0</v>
      </c>
      <c r="AZ88" s="22">
        <v>0</v>
      </c>
      <c r="BA88" s="20">
        <f t="shared" si="584"/>
        <v>0</v>
      </c>
      <c r="BB88" s="22"/>
      <c r="BC88" s="20">
        <f t="shared" si="585"/>
        <v>0</v>
      </c>
      <c r="BD88" s="22"/>
      <c r="BE88" s="20">
        <f t="shared" si="586"/>
        <v>0</v>
      </c>
      <c r="BF88" s="22">
        <v>0</v>
      </c>
      <c r="BG88" s="20">
        <f t="shared" si="587"/>
        <v>0</v>
      </c>
      <c r="BH88" s="22">
        <v>0</v>
      </c>
      <c r="BI88" s="20">
        <f t="shared" si="588"/>
        <v>0</v>
      </c>
      <c r="BJ88" s="22">
        <v>0</v>
      </c>
      <c r="BK88" s="20">
        <f t="shared" si="589"/>
        <v>0</v>
      </c>
      <c r="BL88" s="22">
        <v>0</v>
      </c>
      <c r="BM88" s="20">
        <f t="shared" si="590"/>
        <v>0</v>
      </c>
      <c r="BN88" s="22"/>
      <c r="BO88" s="20">
        <f t="shared" si="591"/>
        <v>0</v>
      </c>
      <c r="BP88" s="22"/>
      <c r="BQ88" s="20">
        <f t="shared" si="592"/>
        <v>0</v>
      </c>
      <c r="BR88" s="22">
        <v>0</v>
      </c>
      <c r="BS88" s="20">
        <f t="shared" si="593"/>
        <v>0</v>
      </c>
      <c r="BT88" s="22">
        <v>0</v>
      </c>
      <c r="BU88" s="20">
        <f t="shared" si="594"/>
        <v>0</v>
      </c>
      <c r="BV88" s="22">
        <v>0</v>
      </c>
      <c r="BW88" s="20">
        <f t="shared" si="595"/>
        <v>0</v>
      </c>
      <c r="BX88" s="20">
        <v>0</v>
      </c>
      <c r="BY88" s="22">
        <v>0</v>
      </c>
      <c r="BZ88" s="20">
        <f t="shared" si="596"/>
        <v>0</v>
      </c>
      <c r="CA88" s="22"/>
      <c r="CB88" s="20">
        <f t="shared" si="597"/>
        <v>0</v>
      </c>
      <c r="CC88" s="22">
        <v>3</v>
      </c>
      <c r="CD88" s="20">
        <f t="shared" si="598"/>
        <v>82699.772400000002</v>
      </c>
      <c r="CE88" s="22">
        <v>0</v>
      </c>
      <c r="CF88" s="20">
        <f t="shared" si="599"/>
        <v>0</v>
      </c>
      <c r="CG88" s="22">
        <v>0</v>
      </c>
      <c r="CH88" s="20">
        <f t="shared" si="600"/>
        <v>0</v>
      </c>
      <c r="CI88" s="22"/>
      <c r="CJ88" s="20">
        <f t="shared" si="601"/>
        <v>0</v>
      </c>
      <c r="CK88" s="22">
        <v>0</v>
      </c>
      <c r="CL88" s="20">
        <f t="shared" si="602"/>
        <v>0</v>
      </c>
      <c r="CM88" s="22"/>
      <c r="CN88" s="20">
        <f t="shared" si="603"/>
        <v>0</v>
      </c>
      <c r="CO88" s="22">
        <v>0</v>
      </c>
      <c r="CP88" s="20">
        <f t="shared" si="604"/>
        <v>0</v>
      </c>
      <c r="CQ88" s="22">
        <v>0</v>
      </c>
      <c r="CR88" s="20">
        <f t="shared" si="605"/>
        <v>0</v>
      </c>
      <c r="CS88" s="22">
        <v>0</v>
      </c>
      <c r="CT88" s="20">
        <f t="shared" si="606"/>
        <v>0</v>
      </c>
      <c r="CU88" s="20"/>
      <c r="CV88" s="20"/>
      <c r="CW88" s="20"/>
      <c r="CX88" s="20"/>
      <c r="CY88" s="53">
        <f t="shared" si="607"/>
        <v>74</v>
      </c>
      <c r="CZ88" s="53">
        <f t="shared" si="607"/>
        <v>1879122.6061999998</v>
      </c>
    </row>
    <row r="89" spans="1:104" ht="45" x14ac:dyDescent="0.25">
      <c r="A89" s="66"/>
      <c r="B89" s="65">
        <v>58</v>
      </c>
      <c r="C89" s="16" t="s">
        <v>196</v>
      </c>
      <c r="D89" s="21">
        <f t="shared" si="337"/>
        <v>9860</v>
      </c>
      <c r="E89" s="21">
        <v>9959</v>
      </c>
      <c r="F89" s="18">
        <v>2</v>
      </c>
      <c r="G89" s="18"/>
      <c r="H89" s="29">
        <v>1</v>
      </c>
      <c r="I89" s="30"/>
      <c r="J89" s="17">
        <v>1.4</v>
      </c>
      <c r="K89" s="17">
        <v>1.68</v>
      </c>
      <c r="L89" s="17">
        <v>2.23</v>
      </c>
      <c r="M89" s="19">
        <v>2.57</v>
      </c>
      <c r="N89" s="22">
        <v>0</v>
      </c>
      <c r="O89" s="20">
        <f t="shared" si="565"/>
        <v>0</v>
      </c>
      <c r="P89" s="22"/>
      <c r="Q89" s="20">
        <f t="shared" si="566"/>
        <v>0</v>
      </c>
      <c r="R89" s="21"/>
      <c r="S89" s="20">
        <f t="shared" si="567"/>
        <v>0</v>
      </c>
      <c r="T89" s="22">
        <v>0</v>
      </c>
      <c r="U89" s="20">
        <f t="shared" si="568"/>
        <v>0</v>
      </c>
      <c r="V89" s="22">
        <v>0</v>
      </c>
      <c r="W89" s="20">
        <f t="shared" si="569"/>
        <v>0</v>
      </c>
      <c r="X89" s="22">
        <v>0</v>
      </c>
      <c r="Y89" s="20">
        <f t="shared" si="570"/>
        <v>0</v>
      </c>
      <c r="Z89" s="22"/>
      <c r="AA89" s="20">
        <f t="shared" si="571"/>
        <v>0</v>
      </c>
      <c r="AB89" s="22">
        <v>0</v>
      </c>
      <c r="AC89" s="20">
        <f t="shared" si="572"/>
        <v>0</v>
      </c>
      <c r="AD89" s="21"/>
      <c r="AE89" s="20">
        <f t="shared" si="573"/>
        <v>0</v>
      </c>
      <c r="AF89" s="22">
        <v>10</v>
      </c>
      <c r="AG89" s="20">
        <f t="shared" si="574"/>
        <v>276773</v>
      </c>
      <c r="AH89" s="22">
        <v>0</v>
      </c>
      <c r="AI89" s="20">
        <f t="shared" si="575"/>
        <v>0</v>
      </c>
      <c r="AJ89" s="22"/>
      <c r="AK89" s="20">
        <f t="shared" si="576"/>
        <v>0</v>
      </c>
      <c r="AL89" s="22">
        <v>0</v>
      </c>
      <c r="AM89" s="20">
        <f t="shared" si="577"/>
        <v>0</v>
      </c>
      <c r="AN89" s="22">
        <v>0</v>
      </c>
      <c r="AO89" s="20">
        <f t="shared" si="578"/>
        <v>0</v>
      </c>
      <c r="AP89" s="31">
        <v>8</v>
      </c>
      <c r="AQ89" s="20">
        <f t="shared" si="579"/>
        <v>265702.08</v>
      </c>
      <c r="AR89" s="31"/>
      <c r="AS89" s="20">
        <f t="shared" si="580"/>
        <v>0</v>
      </c>
      <c r="AT89" s="22">
        <v>0</v>
      </c>
      <c r="AU89" s="20">
        <f t="shared" si="581"/>
        <v>0</v>
      </c>
      <c r="AV89" s="22">
        <v>0</v>
      </c>
      <c r="AW89" s="20">
        <f t="shared" si="582"/>
        <v>0</v>
      </c>
      <c r="AX89" s="22">
        <v>0</v>
      </c>
      <c r="AY89" s="20">
        <f t="shared" si="583"/>
        <v>0</v>
      </c>
      <c r="AZ89" s="22">
        <v>0</v>
      </c>
      <c r="BA89" s="20">
        <f t="shared" si="584"/>
        <v>0</v>
      </c>
      <c r="BB89" s="22"/>
      <c r="BC89" s="20">
        <f t="shared" si="585"/>
        <v>0</v>
      </c>
      <c r="BD89" s="22"/>
      <c r="BE89" s="20">
        <f t="shared" si="586"/>
        <v>0</v>
      </c>
      <c r="BF89" s="22">
        <v>0</v>
      </c>
      <c r="BG89" s="20">
        <f t="shared" si="587"/>
        <v>0</v>
      </c>
      <c r="BH89" s="22">
        <v>0</v>
      </c>
      <c r="BI89" s="20">
        <f t="shared" si="588"/>
        <v>0</v>
      </c>
      <c r="BJ89" s="22">
        <v>0</v>
      </c>
      <c r="BK89" s="20">
        <f t="shared" si="589"/>
        <v>0</v>
      </c>
      <c r="BL89" s="22">
        <v>0</v>
      </c>
      <c r="BM89" s="20">
        <f t="shared" si="590"/>
        <v>0</v>
      </c>
      <c r="BN89" s="22"/>
      <c r="BO89" s="20">
        <f t="shared" si="591"/>
        <v>0</v>
      </c>
      <c r="BP89" s="22"/>
      <c r="BQ89" s="20">
        <f t="shared" si="592"/>
        <v>0</v>
      </c>
      <c r="BR89" s="22">
        <v>0</v>
      </c>
      <c r="BS89" s="20">
        <f t="shared" si="593"/>
        <v>0</v>
      </c>
      <c r="BT89" s="22">
        <v>0</v>
      </c>
      <c r="BU89" s="20">
        <f t="shared" si="594"/>
        <v>0</v>
      </c>
      <c r="BV89" s="22">
        <v>0</v>
      </c>
      <c r="BW89" s="20">
        <f t="shared" si="595"/>
        <v>0</v>
      </c>
      <c r="BX89" s="20">
        <v>0</v>
      </c>
      <c r="BY89" s="22">
        <v>0</v>
      </c>
      <c r="BZ89" s="20">
        <f t="shared" si="596"/>
        <v>0</v>
      </c>
      <c r="CA89" s="22"/>
      <c r="CB89" s="20">
        <f t="shared" si="597"/>
        <v>0</v>
      </c>
      <c r="CC89" s="31"/>
      <c r="CD89" s="20">
        <f t="shared" si="598"/>
        <v>0</v>
      </c>
      <c r="CE89" s="22">
        <v>0</v>
      </c>
      <c r="CF89" s="20">
        <f t="shared" si="599"/>
        <v>0</v>
      </c>
      <c r="CG89" s="22">
        <v>0</v>
      </c>
      <c r="CH89" s="20">
        <f t="shared" si="600"/>
        <v>0</v>
      </c>
      <c r="CI89" s="22"/>
      <c r="CJ89" s="20">
        <f t="shared" si="601"/>
        <v>0</v>
      </c>
      <c r="CK89" s="22">
        <v>0</v>
      </c>
      <c r="CL89" s="20">
        <f t="shared" si="602"/>
        <v>0</v>
      </c>
      <c r="CM89" s="22"/>
      <c r="CN89" s="20">
        <f t="shared" si="603"/>
        <v>0</v>
      </c>
      <c r="CO89" s="22">
        <v>0</v>
      </c>
      <c r="CP89" s="20">
        <f t="shared" si="604"/>
        <v>0</v>
      </c>
      <c r="CQ89" s="22">
        <v>0</v>
      </c>
      <c r="CR89" s="20">
        <f t="shared" si="605"/>
        <v>0</v>
      </c>
      <c r="CS89" s="22">
        <v>0</v>
      </c>
      <c r="CT89" s="20">
        <f t="shared" si="606"/>
        <v>0</v>
      </c>
      <c r="CU89" s="20"/>
      <c r="CV89" s="20"/>
      <c r="CW89" s="20"/>
      <c r="CX89" s="20"/>
      <c r="CY89" s="53">
        <f t="shared" si="607"/>
        <v>18</v>
      </c>
      <c r="CZ89" s="53">
        <f t="shared" si="607"/>
        <v>542475.08000000007</v>
      </c>
    </row>
    <row r="90" spans="1:104" ht="45" x14ac:dyDescent="0.25">
      <c r="A90" s="66"/>
      <c r="B90" s="65">
        <v>59</v>
      </c>
      <c r="C90" s="16" t="s">
        <v>197</v>
      </c>
      <c r="D90" s="21">
        <f t="shared" si="337"/>
        <v>9860</v>
      </c>
      <c r="E90" s="21">
        <v>9959</v>
      </c>
      <c r="F90" s="18">
        <v>2.46</v>
      </c>
      <c r="G90" s="18"/>
      <c r="H90" s="29">
        <v>1</v>
      </c>
      <c r="I90" s="30"/>
      <c r="J90" s="17">
        <v>1.4</v>
      </c>
      <c r="K90" s="17">
        <v>1.68</v>
      </c>
      <c r="L90" s="17">
        <v>2.23</v>
      </c>
      <c r="M90" s="19">
        <v>2.57</v>
      </c>
      <c r="N90" s="22">
        <v>0</v>
      </c>
      <c r="O90" s="20">
        <f t="shared" si="565"/>
        <v>0</v>
      </c>
      <c r="P90" s="22">
        <v>0</v>
      </c>
      <c r="Q90" s="20">
        <f t="shared" si="566"/>
        <v>0</v>
      </c>
      <c r="R90" s="21"/>
      <c r="S90" s="20">
        <f t="shared" si="567"/>
        <v>0</v>
      </c>
      <c r="T90" s="22"/>
      <c r="U90" s="20">
        <f t="shared" si="568"/>
        <v>0</v>
      </c>
      <c r="V90" s="22">
        <v>0</v>
      </c>
      <c r="W90" s="20">
        <f t="shared" si="569"/>
        <v>0</v>
      </c>
      <c r="X90" s="22">
        <v>0</v>
      </c>
      <c r="Y90" s="20">
        <f t="shared" si="570"/>
        <v>0</v>
      </c>
      <c r="Z90" s="22"/>
      <c r="AA90" s="20">
        <f t="shared" si="571"/>
        <v>0</v>
      </c>
      <c r="AB90" s="22">
        <v>0</v>
      </c>
      <c r="AC90" s="20">
        <f t="shared" si="572"/>
        <v>0</v>
      </c>
      <c r="AD90" s="21"/>
      <c r="AE90" s="20">
        <f t="shared" si="573"/>
        <v>0</v>
      </c>
      <c r="AF90" s="22"/>
      <c r="AG90" s="20">
        <f t="shared" si="574"/>
        <v>0</v>
      </c>
      <c r="AH90" s="22">
        <v>0</v>
      </c>
      <c r="AI90" s="20">
        <f t="shared" si="575"/>
        <v>0</v>
      </c>
      <c r="AJ90" s="22"/>
      <c r="AK90" s="20">
        <f t="shared" si="576"/>
        <v>0</v>
      </c>
      <c r="AL90" s="22">
        <v>0</v>
      </c>
      <c r="AM90" s="20">
        <f t="shared" si="577"/>
        <v>0</v>
      </c>
      <c r="AN90" s="22">
        <v>0</v>
      </c>
      <c r="AO90" s="20">
        <f t="shared" si="578"/>
        <v>0</v>
      </c>
      <c r="AP90" s="31">
        <v>3</v>
      </c>
      <c r="AQ90" s="20">
        <f t="shared" si="579"/>
        <v>122555.08439999999</v>
      </c>
      <c r="AR90" s="22">
        <v>0</v>
      </c>
      <c r="AS90" s="20">
        <f t="shared" si="580"/>
        <v>0</v>
      </c>
      <c r="AT90" s="22">
        <v>0</v>
      </c>
      <c r="AU90" s="20">
        <f t="shared" si="581"/>
        <v>0</v>
      </c>
      <c r="AV90" s="22">
        <v>0</v>
      </c>
      <c r="AW90" s="20">
        <f t="shared" si="582"/>
        <v>0</v>
      </c>
      <c r="AX90" s="22">
        <v>0</v>
      </c>
      <c r="AY90" s="20">
        <f t="shared" si="583"/>
        <v>0</v>
      </c>
      <c r="AZ90" s="22">
        <v>0</v>
      </c>
      <c r="BA90" s="20">
        <f t="shared" si="584"/>
        <v>0</v>
      </c>
      <c r="BB90" s="22"/>
      <c r="BC90" s="20">
        <f t="shared" si="585"/>
        <v>0</v>
      </c>
      <c r="BD90" s="22"/>
      <c r="BE90" s="20">
        <f t="shared" si="586"/>
        <v>0</v>
      </c>
      <c r="BF90" s="22">
        <v>0</v>
      </c>
      <c r="BG90" s="20">
        <f t="shared" si="587"/>
        <v>0</v>
      </c>
      <c r="BH90" s="22">
        <v>0</v>
      </c>
      <c r="BI90" s="20">
        <f t="shared" si="588"/>
        <v>0</v>
      </c>
      <c r="BJ90" s="22">
        <v>0</v>
      </c>
      <c r="BK90" s="20">
        <f t="shared" si="589"/>
        <v>0</v>
      </c>
      <c r="BL90" s="22">
        <v>0</v>
      </c>
      <c r="BM90" s="20">
        <f t="shared" si="590"/>
        <v>0</v>
      </c>
      <c r="BN90" s="22"/>
      <c r="BO90" s="20">
        <f t="shared" si="591"/>
        <v>0</v>
      </c>
      <c r="BP90" s="22"/>
      <c r="BQ90" s="20">
        <f t="shared" si="592"/>
        <v>0</v>
      </c>
      <c r="BR90" s="22">
        <v>0</v>
      </c>
      <c r="BS90" s="20">
        <f t="shared" si="593"/>
        <v>0</v>
      </c>
      <c r="BT90" s="22">
        <v>0</v>
      </c>
      <c r="BU90" s="20">
        <f t="shared" si="594"/>
        <v>0</v>
      </c>
      <c r="BV90" s="22">
        <v>0</v>
      </c>
      <c r="BW90" s="20">
        <f t="shared" si="595"/>
        <v>0</v>
      </c>
      <c r="BX90" s="20">
        <v>0</v>
      </c>
      <c r="BY90" s="22">
        <v>0</v>
      </c>
      <c r="BZ90" s="20">
        <f t="shared" si="596"/>
        <v>0</v>
      </c>
      <c r="CA90" s="22"/>
      <c r="CB90" s="20">
        <f t="shared" si="597"/>
        <v>0</v>
      </c>
      <c r="CC90" s="22">
        <v>0</v>
      </c>
      <c r="CD90" s="20">
        <f t="shared" si="598"/>
        <v>0</v>
      </c>
      <c r="CE90" s="22">
        <v>0</v>
      </c>
      <c r="CF90" s="20">
        <f t="shared" si="599"/>
        <v>0</v>
      </c>
      <c r="CG90" s="22">
        <v>0</v>
      </c>
      <c r="CH90" s="20">
        <f t="shared" si="600"/>
        <v>0</v>
      </c>
      <c r="CI90" s="22"/>
      <c r="CJ90" s="20">
        <f t="shared" si="601"/>
        <v>0</v>
      </c>
      <c r="CK90" s="22">
        <v>0</v>
      </c>
      <c r="CL90" s="20">
        <f t="shared" si="602"/>
        <v>0</v>
      </c>
      <c r="CM90" s="22"/>
      <c r="CN90" s="20">
        <f t="shared" si="603"/>
        <v>0</v>
      </c>
      <c r="CO90" s="22">
        <v>0</v>
      </c>
      <c r="CP90" s="20">
        <f t="shared" si="604"/>
        <v>0</v>
      </c>
      <c r="CQ90" s="22">
        <v>0</v>
      </c>
      <c r="CR90" s="20">
        <f t="shared" si="605"/>
        <v>0</v>
      </c>
      <c r="CS90" s="22">
        <v>0</v>
      </c>
      <c r="CT90" s="20">
        <f t="shared" si="606"/>
        <v>0</v>
      </c>
      <c r="CU90" s="20"/>
      <c r="CV90" s="20"/>
      <c r="CW90" s="20"/>
      <c r="CX90" s="20"/>
      <c r="CY90" s="53">
        <f t="shared" si="607"/>
        <v>3</v>
      </c>
      <c r="CZ90" s="53">
        <f t="shared" si="607"/>
        <v>122555.08439999999</v>
      </c>
    </row>
    <row r="91" spans="1:104" x14ac:dyDescent="0.25">
      <c r="A91" s="66"/>
      <c r="B91" s="65">
        <v>60</v>
      </c>
      <c r="C91" s="16" t="s">
        <v>198</v>
      </c>
      <c r="D91" s="21">
        <f>D90</f>
        <v>9860</v>
      </c>
      <c r="E91" s="21">
        <v>9959</v>
      </c>
      <c r="F91" s="18">
        <v>45.5</v>
      </c>
      <c r="G91" s="18"/>
      <c r="H91" s="29">
        <v>1</v>
      </c>
      <c r="I91" s="30"/>
      <c r="J91" s="17">
        <v>1.4</v>
      </c>
      <c r="K91" s="17">
        <v>1.68</v>
      </c>
      <c r="L91" s="17">
        <v>2.23</v>
      </c>
      <c r="M91" s="19">
        <v>2.57</v>
      </c>
      <c r="N91" s="27"/>
      <c r="O91" s="20">
        <f t="shared" si="565"/>
        <v>0</v>
      </c>
      <c r="P91" s="27"/>
      <c r="Q91" s="20">
        <f t="shared" si="566"/>
        <v>0</v>
      </c>
      <c r="R91" s="21"/>
      <c r="S91" s="20">
        <f t="shared" si="567"/>
        <v>0</v>
      </c>
      <c r="T91" s="27"/>
      <c r="U91" s="20">
        <f t="shared" si="568"/>
        <v>0</v>
      </c>
      <c r="V91" s="27"/>
      <c r="W91" s="20">
        <f t="shared" si="569"/>
        <v>0</v>
      </c>
      <c r="X91" s="27"/>
      <c r="Y91" s="20">
        <f t="shared" si="570"/>
        <v>0</v>
      </c>
      <c r="Z91" s="22"/>
      <c r="AA91" s="20">
        <f t="shared" si="571"/>
        <v>0</v>
      </c>
      <c r="AB91" s="27"/>
      <c r="AC91" s="20">
        <f t="shared" si="572"/>
        <v>0</v>
      </c>
      <c r="AD91" s="21"/>
      <c r="AE91" s="20">
        <f t="shared" si="573"/>
        <v>0</v>
      </c>
      <c r="AF91" s="27"/>
      <c r="AG91" s="20">
        <f t="shared" si="574"/>
        <v>0</v>
      </c>
      <c r="AH91" s="27"/>
      <c r="AI91" s="20">
        <f t="shared" si="575"/>
        <v>0</v>
      </c>
      <c r="AJ91" s="27"/>
      <c r="AK91" s="20">
        <f t="shared" si="576"/>
        <v>0</v>
      </c>
      <c r="AL91" s="27"/>
      <c r="AM91" s="20">
        <f t="shared" si="577"/>
        <v>0</v>
      </c>
      <c r="AN91" s="27"/>
      <c r="AO91" s="20">
        <f t="shared" si="578"/>
        <v>0</v>
      </c>
      <c r="AP91" s="27"/>
      <c r="AQ91" s="20">
        <f t="shared" si="579"/>
        <v>0</v>
      </c>
      <c r="AR91" s="27"/>
      <c r="AS91" s="20">
        <f t="shared" si="580"/>
        <v>0</v>
      </c>
      <c r="AT91" s="27"/>
      <c r="AU91" s="20">
        <f t="shared" si="581"/>
        <v>0</v>
      </c>
      <c r="AV91" s="27"/>
      <c r="AW91" s="20">
        <f t="shared" si="582"/>
        <v>0</v>
      </c>
      <c r="AX91" s="27"/>
      <c r="AY91" s="20">
        <f t="shared" si="583"/>
        <v>0</v>
      </c>
      <c r="AZ91" s="27"/>
      <c r="BA91" s="20">
        <f t="shared" si="584"/>
        <v>0</v>
      </c>
      <c r="BB91" s="27"/>
      <c r="BC91" s="20">
        <f t="shared" si="585"/>
        <v>0</v>
      </c>
      <c r="BD91" s="27"/>
      <c r="BE91" s="20">
        <f t="shared" si="586"/>
        <v>0</v>
      </c>
      <c r="BF91" s="27"/>
      <c r="BG91" s="20">
        <f t="shared" si="587"/>
        <v>0</v>
      </c>
      <c r="BH91" s="27"/>
      <c r="BI91" s="20">
        <f t="shared" si="588"/>
        <v>0</v>
      </c>
      <c r="BJ91" s="27"/>
      <c r="BK91" s="20">
        <f t="shared" si="589"/>
        <v>0</v>
      </c>
      <c r="BL91" s="27"/>
      <c r="BM91" s="20">
        <f t="shared" si="590"/>
        <v>0</v>
      </c>
      <c r="BN91" s="27"/>
      <c r="BO91" s="20">
        <f t="shared" si="591"/>
        <v>0</v>
      </c>
      <c r="BP91" s="27"/>
      <c r="BQ91" s="20">
        <f t="shared" si="592"/>
        <v>0</v>
      </c>
      <c r="BR91" s="27"/>
      <c r="BS91" s="20">
        <f t="shared" si="593"/>
        <v>0</v>
      </c>
      <c r="BT91" s="27"/>
      <c r="BU91" s="20">
        <f t="shared" si="594"/>
        <v>0</v>
      </c>
      <c r="BV91" s="27"/>
      <c r="BW91" s="20">
        <f t="shared" si="595"/>
        <v>0</v>
      </c>
      <c r="BX91" s="24">
        <v>0</v>
      </c>
      <c r="BY91" s="27"/>
      <c r="BZ91" s="20">
        <f t="shared" si="596"/>
        <v>0</v>
      </c>
      <c r="CA91" s="27"/>
      <c r="CB91" s="20">
        <f t="shared" si="597"/>
        <v>0</v>
      </c>
      <c r="CC91" s="27"/>
      <c r="CD91" s="20">
        <f t="shared" si="598"/>
        <v>0</v>
      </c>
      <c r="CE91" s="27"/>
      <c r="CF91" s="20">
        <f t="shared" si="599"/>
        <v>0</v>
      </c>
      <c r="CG91" s="27"/>
      <c r="CH91" s="20">
        <f t="shared" si="600"/>
        <v>0</v>
      </c>
      <c r="CI91" s="27"/>
      <c r="CJ91" s="20">
        <f t="shared" si="601"/>
        <v>0</v>
      </c>
      <c r="CK91" s="27"/>
      <c r="CL91" s="20">
        <f t="shared" si="602"/>
        <v>0</v>
      </c>
      <c r="CM91" s="27"/>
      <c r="CN91" s="20">
        <f t="shared" si="603"/>
        <v>0</v>
      </c>
      <c r="CO91" s="27"/>
      <c r="CP91" s="20">
        <f t="shared" si="604"/>
        <v>0</v>
      </c>
      <c r="CQ91" s="27"/>
      <c r="CR91" s="20">
        <f t="shared" si="605"/>
        <v>0</v>
      </c>
      <c r="CS91" s="27"/>
      <c r="CT91" s="20">
        <f t="shared" si="606"/>
        <v>0</v>
      </c>
      <c r="CU91" s="20"/>
      <c r="CV91" s="20"/>
      <c r="CW91" s="20"/>
      <c r="CX91" s="20"/>
      <c r="CY91" s="53">
        <f t="shared" si="607"/>
        <v>0</v>
      </c>
      <c r="CZ91" s="53">
        <f t="shared" si="607"/>
        <v>0</v>
      </c>
    </row>
    <row r="92" spans="1:104" x14ac:dyDescent="0.25">
      <c r="A92" s="75">
        <v>21</v>
      </c>
      <c r="B92" s="84"/>
      <c r="C92" s="71" t="s">
        <v>199</v>
      </c>
      <c r="D92" s="79">
        <f>D90</f>
        <v>9860</v>
      </c>
      <c r="E92" s="79">
        <v>9959</v>
      </c>
      <c r="F92" s="80">
        <v>0.98</v>
      </c>
      <c r="G92" s="80"/>
      <c r="H92" s="85">
        <v>1</v>
      </c>
      <c r="I92" s="86"/>
      <c r="J92" s="17">
        <v>1.4</v>
      </c>
      <c r="K92" s="17">
        <v>1.68</v>
      </c>
      <c r="L92" s="17">
        <v>2.23</v>
      </c>
      <c r="M92" s="19">
        <v>2.57</v>
      </c>
      <c r="N92" s="46">
        <f t="shared" ref="N92:BY92" si="608">SUM(N93:N98)</f>
        <v>0</v>
      </c>
      <c r="O92" s="46">
        <f t="shared" si="608"/>
        <v>0</v>
      </c>
      <c r="P92" s="46">
        <f t="shared" si="608"/>
        <v>0</v>
      </c>
      <c r="Q92" s="46">
        <f t="shared" si="608"/>
        <v>0</v>
      </c>
      <c r="R92" s="46">
        <f t="shared" si="608"/>
        <v>110</v>
      </c>
      <c r="S92" s="46">
        <f t="shared" si="608"/>
        <v>593678.08499999996</v>
      </c>
      <c r="T92" s="46">
        <f t="shared" si="608"/>
        <v>0</v>
      </c>
      <c r="U92" s="46">
        <f t="shared" si="608"/>
        <v>0</v>
      </c>
      <c r="V92" s="46">
        <f t="shared" si="608"/>
        <v>0</v>
      </c>
      <c r="W92" s="46">
        <f t="shared" si="608"/>
        <v>0</v>
      </c>
      <c r="X92" s="87">
        <f t="shared" si="608"/>
        <v>60</v>
      </c>
      <c r="Y92" s="87">
        <f t="shared" si="608"/>
        <v>369741.05069999996</v>
      </c>
      <c r="Z92" s="87">
        <f t="shared" si="608"/>
        <v>0</v>
      </c>
      <c r="AA92" s="87">
        <f t="shared" si="608"/>
        <v>0</v>
      </c>
      <c r="AB92" s="46">
        <f t="shared" si="608"/>
        <v>0</v>
      </c>
      <c r="AC92" s="46">
        <f t="shared" si="608"/>
        <v>0</v>
      </c>
      <c r="AD92" s="46">
        <f t="shared" si="608"/>
        <v>0</v>
      </c>
      <c r="AE92" s="46">
        <f t="shared" si="608"/>
        <v>0</v>
      </c>
      <c r="AF92" s="46">
        <f t="shared" si="608"/>
        <v>0</v>
      </c>
      <c r="AG92" s="46">
        <f t="shared" si="608"/>
        <v>0</v>
      </c>
      <c r="AH92" s="46">
        <f t="shared" si="608"/>
        <v>0</v>
      </c>
      <c r="AI92" s="46">
        <f t="shared" si="608"/>
        <v>0</v>
      </c>
      <c r="AJ92" s="46">
        <f t="shared" si="608"/>
        <v>0</v>
      </c>
      <c r="AK92" s="46">
        <f t="shared" si="608"/>
        <v>0</v>
      </c>
      <c r="AL92" s="46">
        <f t="shared" si="608"/>
        <v>0</v>
      </c>
      <c r="AM92" s="46">
        <f t="shared" si="608"/>
        <v>0</v>
      </c>
      <c r="AN92" s="46">
        <f t="shared" si="608"/>
        <v>0</v>
      </c>
      <c r="AO92" s="46">
        <f t="shared" si="608"/>
        <v>0</v>
      </c>
      <c r="AP92" s="46">
        <f t="shared" si="608"/>
        <v>140</v>
      </c>
      <c r="AQ92" s="46">
        <f t="shared" si="608"/>
        <v>906708.348</v>
      </c>
      <c r="AR92" s="46">
        <f t="shared" si="608"/>
        <v>0</v>
      </c>
      <c r="AS92" s="46">
        <f t="shared" si="608"/>
        <v>0</v>
      </c>
      <c r="AT92" s="46">
        <f t="shared" si="608"/>
        <v>0</v>
      </c>
      <c r="AU92" s="46">
        <f t="shared" si="608"/>
        <v>0</v>
      </c>
      <c r="AV92" s="46">
        <f t="shared" si="608"/>
        <v>0</v>
      </c>
      <c r="AW92" s="46">
        <f t="shared" si="608"/>
        <v>0</v>
      </c>
      <c r="AX92" s="46">
        <f t="shared" si="608"/>
        <v>0</v>
      </c>
      <c r="AY92" s="46">
        <f t="shared" si="608"/>
        <v>0</v>
      </c>
      <c r="AZ92" s="46">
        <f t="shared" si="608"/>
        <v>136</v>
      </c>
      <c r="BA92" s="46">
        <f t="shared" si="608"/>
        <v>1496193.3220500001</v>
      </c>
      <c r="BB92" s="46">
        <f t="shared" si="608"/>
        <v>0</v>
      </c>
      <c r="BC92" s="46">
        <f t="shared" si="608"/>
        <v>0</v>
      </c>
      <c r="BD92" s="46">
        <f t="shared" si="608"/>
        <v>0</v>
      </c>
      <c r="BE92" s="46">
        <f t="shared" si="608"/>
        <v>0</v>
      </c>
      <c r="BF92" s="46">
        <f t="shared" si="608"/>
        <v>0</v>
      </c>
      <c r="BG92" s="46">
        <f t="shared" si="608"/>
        <v>0</v>
      </c>
      <c r="BH92" s="46">
        <f t="shared" si="608"/>
        <v>0</v>
      </c>
      <c r="BI92" s="46">
        <f t="shared" si="608"/>
        <v>0</v>
      </c>
      <c r="BJ92" s="46">
        <f t="shared" si="608"/>
        <v>0</v>
      </c>
      <c r="BK92" s="46">
        <f t="shared" si="608"/>
        <v>0</v>
      </c>
      <c r="BL92" s="46">
        <f t="shared" si="608"/>
        <v>0</v>
      </c>
      <c r="BM92" s="46">
        <f t="shared" si="608"/>
        <v>0</v>
      </c>
      <c r="BN92" s="46">
        <f t="shared" si="608"/>
        <v>0</v>
      </c>
      <c r="BO92" s="46">
        <f t="shared" si="608"/>
        <v>0</v>
      </c>
      <c r="BP92" s="46">
        <f t="shared" si="608"/>
        <v>0</v>
      </c>
      <c r="BQ92" s="46">
        <f t="shared" si="608"/>
        <v>0</v>
      </c>
      <c r="BR92" s="46">
        <f t="shared" si="608"/>
        <v>0</v>
      </c>
      <c r="BS92" s="46">
        <f t="shared" si="608"/>
        <v>0</v>
      </c>
      <c r="BT92" s="46">
        <f t="shared" si="608"/>
        <v>0</v>
      </c>
      <c r="BU92" s="46">
        <f t="shared" si="608"/>
        <v>0</v>
      </c>
      <c r="BV92" s="46">
        <f t="shared" si="608"/>
        <v>0</v>
      </c>
      <c r="BW92" s="46">
        <f t="shared" si="608"/>
        <v>0</v>
      </c>
      <c r="BX92" s="46">
        <v>0</v>
      </c>
      <c r="BY92" s="46">
        <f t="shared" si="608"/>
        <v>0</v>
      </c>
      <c r="BZ92" s="46">
        <f t="shared" ref="BZ92:CZ92" si="609">SUM(BZ93:BZ98)</f>
        <v>0</v>
      </c>
      <c r="CA92" s="46">
        <f t="shared" si="609"/>
        <v>0</v>
      </c>
      <c r="CB92" s="46">
        <f t="shared" si="609"/>
        <v>0</v>
      </c>
      <c r="CC92" s="46">
        <f t="shared" si="609"/>
        <v>0</v>
      </c>
      <c r="CD92" s="46">
        <f t="shared" si="609"/>
        <v>0</v>
      </c>
      <c r="CE92" s="46">
        <f t="shared" si="609"/>
        <v>0</v>
      </c>
      <c r="CF92" s="46">
        <f t="shared" si="609"/>
        <v>0</v>
      </c>
      <c r="CG92" s="46">
        <f t="shared" si="609"/>
        <v>0</v>
      </c>
      <c r="CH92" s="46">
        <f t="shared" si="609"/>
        <v>0</v>
      </c>
      <c r="CI92" s="46">
        <f t="shared" si="609"/>
        <v>0</v>
      </c>
      <c r="CJ92" s="46">
        <f t="shared" si="609"/>
        <v>0</v>
      </c>
      <c r="CK92" s="46">
        <f t="shared" si="609"/>
        <v>0</v>
      </c>
      <c r="CL92" s="46">
        <f t="shared" si="609"/>
        <v>0</v>
      </c>
      <c r="CM92" s="46">
        <f t="shared" si="609"/>
        <v>5</v>
      </c>
      <c r="CN92" s="46">
        <f t="shared" si="609"/>
        <v>32382.440999999999</v>
      </c>
      <c r="CO92" s="46">
        <f t="shared" si="609"/>
        <v>0</v>
      </c>
      <c r="CP92" s="46">
        <f t="shared" si="609"/>
        <v>0</v>
      </c>
      <c r="CQ92" s="46">
        <f t="shared" si="609"/>
        <v>5</v>
      </c>
      <c r="CR92" s="46">
        <f t="shared" si="609"/>
        <v>49537.424624999992</v>
      </c>
      <c r="CS92" s="46">
        <f t="shared" si="609"/>
        <v>0</v>
      </c>
      <c r="CT92" s="46">
        <f t="shared" si="609"/>
        <v>0</v>
      </c>
      <c r="CU92" s="46"/>
      <c r="CV92" s="46"/>
      <c r="CW92" s="46"/>
      <c r="CX92" s="46"/>
      <c r="CY92" s="46">
        <f t="shared" si="609"/>
        <v>456</v>
      </c>
      <c r="CZ92" s="46">
        <f t="shared" si="609"/>
        <v>3448240.6713749999</v>
      </c>
    </row>
    <row r="93" spans="1:104" x14ac:dyDescent="0.25">
      <c r="A93" s="66"/>
      <c r="B93" s="65">
        <v>61</v>
      </c>
      <c r="C93" s="16" t="s">
        <v>200</v>
      </c>
      <c r="D93" s="21">
        <f>D98</f>
        <v>9860</v>
      </c>
      <c r="E93" s="21">
        <v>9959</v>
      </c>
      <c r="F93" s="18">
        <v>0.39</v>
      </c>
      <c r="G93" s="18"/>
      <c r="H93" s="29">
        <v>1</v>
      </c>
      <c r="I93" s="30"/>
      <c r="J93" s="17">
        <v>1.4</v>
      </c>
      <c r="K93" s="17">
        <v>1.68</v>
      </c>
      <c r="L93" s="17">
        <v>2.23</v>
      </c>
      <c r="M93" s="19">
        <v>2.57</v>
      </c>
      <c r="N93" s="22">
        <v>0</v>
      </c>
      <c r="O93" s="20">
        <f t="shared" ref="O93:O94" si="610">SUM(N93/12*9*$D93*$F93*$H93*$J93*O$9)+SUM(N93/12*3*$E93*$F93*$H93*$J93*O$9)</f>
        <v>0</v>
      </c>
      <c r="P93" s="22">
        <v>0</v>
      </c>
      <c r="Q93" s="20">
        <f t="shared" ref="Q93:Q94" si="611">SUM(P93/12*9*$D93*$F93*$H93*$J93*Q$9)+SUM(P93/12*3*$E93*$F93*$H93*$J93*Q$9)</f>
        <v>0</v>
      </c>
      <c r="R93" s="21">
        <f>310-200</f>
        <v>110</v>
      </c>
      <c r="S93" s="20">
        <f t="shared" ref="S93:S94" si="612">SUM(R93/12*9*$D93*$F93*$H93*$J93*S$9)+SUM(R93/12*3*$E93*$F93*$H93*$J93*S$9)</f>
        <v>593678.08499999996</v>
      </c>
      <c r="T93" s="22">
        <v>0</v>
      </c>
      <c r="U93" s="20">
        <f t="shared" ref="U93:U94" si="613">SUM(T93/12*9*$D93*$F93*$H93*$J93*U$9)+SUM(T93/12*3*$E93*$F93*$H93*$J93*U$9)</f>
        <v>0</v>
      </c>
      <c r="V93" s="22">
        <v>0</v>
      </c>
      <c r="W93" s="20">
        <f t="shared" ref="W93:W94" si="614">SUM(V93/12*9*$D93*$F93*$H93*$J93*W$9)+SUM(V93/12*3*$E93*$F93*$H93*$J93*W$9)</f>
        <v>0</v>
      </c>
      <c r="X93" s="22">
        <v>53</v>
      </c>
      <c r="Y93" s="20">
        <f t="shared" ref="Y93:Y94" si="615">SUM(X93/12*9*$D93*$F93*$H93*$J93*Y$9)+SUM(X93/12*3*$E93*$F93*$H93*$J93*Y$9)</f>
        <v>286044.89549999998</v>
      </c>
      <c r="Z93" s="22"/>
      <c r="AA93" s="20">
        <f t="shared" ref="AA93:AA94" si="616">SUM(Z93/12*9*$D93*$F93*$H93*$J93*AA$9)+SUM(Z93/12*3*$E93*$F93*$H93*$J93*AA$9)</f>
        <v>0</v>
      </c>
      <c r="AB93" s="22">
        <v>0</v>
      </c>
      <c r="AC93" s="20">
        <f t="shared" ref="AC93:AC94" si="617">SUM(AB93/12*9*$D93*$F93*$H93*$J93*AC$9)+SUM(AB93/12*3*$E93*$F93*$H93*$J93*AC$9)</f>
        <v>0</v>
      </c>
      <c r="AD93" s="21"/>
      <c r="AE93" s="20">
        <f t="shared" ref="AE93:AE94" si="618">SUM(AD93/12*9*$D93*$F93*$H93*$J93*AE$9)+SUM(AD93/12*3*$E93*$F93*$H93*$J93*AE$9)</f>
        <v>0</v>
      </c>
      <c r="AF93" s="22">
        <v>0</v>
      </c>
      <c r="AG93" s="20">
        <f t="shared" ref="AG93:AG94" si="619">SUM(AF93/12*9*$D93*$F93*$H93*$J93*AG$9)+SUM(AF93/12*3*$E93*$F93*$H93*$J93*AG$9)</f>
        <v>0</v>
      </c>
      <c r="AH93" s="22">
        <v>0</v>
      </c>
      <c r="AI93" s="20">
        <f t="shared" ref="AI93:AI94" si="620">SUM(AH93/12*9*$D93*$F93*$H93*$J93*AI$9)+SUM(AH93/12*3*$E93*$F93*$H93*$J93*AI$9)</f>
        <v>0</v>
      </c>
      <c r="AJ93" s="22"/>
      <c r="AK93" s="20">
        <f t="shared" ref="AK93:AK94" si="621">SUM(AJ93/12*9*$D93*$F93*$H93*$J93*AK$9)+SUM(AJ93/12*3*$E93*$F93*$H93*$J93*AK$9)</f>
        <v>0</v>
      </c>
      <c r="AL93" s="22">
        <v>0</v>
      </c>
      <c r="AM93" s="20">
        <f t="shared" ref="AM93:AM94" si="622">SUM(AL93/12*9*$D93*$F93*$H93*$K93*AM$9)+SUM(AL93/12*3*$E93*$F93*$H93*$K93*AM$9)</f>
        <v>0</v>
      </c>
      <c r="AN93" s="22">
        <v>0</v>
      </c>
      <c r="AO93" s="20">
        <f t="shared" ref="AO93:AO94" si="623">SUM(AN93/12*9*$D93*$F93*$H93*$K93*AO$9)+SUM(AN93/12*3*$E93*$F93*$H93*$K93*AO$9)</f>
        <v>0</v>
      </c>
      <c r="AP93" s="31">
        <v>140</v>
      </c>
      <c r="AQ93" s="20">
        <f t="shared" ref="AQ93:AQ94" si="624">SUM(AP93/12*9*$D93*$F93*$H93*$K93*AQ$9)+SUM(AP93/12*3*$E93*$F93*$H93*$K93*AQ$9)</f>
        <v>906708.348</v>
      </c>
      <c r="AR93" s="22">
        <v>0</v>
      </c>
      <c r="AS93" s="20">
        <f t="shared" ref="AS93:AS94" si="625">SUM(AR93/12*9*$D93*$F93*$H93*$K93*AS$9)+SUM(AR93/12*3*$E93*$F93*$H93*$K93*AS$9)</f>
        <v>0</v>
      </c>
      <c r="AT93" s="22">
        <v>0</v>
      </c>
      <c r="AU93" s="20">
        <f t="shared" ref="AU93:AU94" si="626">SUM(AT93/12*9*$D93*$F93*$H93*$K93*AU$9)+SUM(AT93/12*3*$E93*$F93*$H93*$K93*AU$9)</f>
        <v>0</v>
      </c>
      <c r="AV93" s="22">
        <v>0</v>
      </c>
      <c r="AW93" s="20">
        <f t="shared" ref="AW93:AW94" si="627">SUM(AV93/12*9*$D93*$F93*$H93*$K93*AW$9)+SUM(AV93/12*3*$E93*$F93*$H93*$K93*AW$9)</f>
        <v>0</v>
      </c>
      <c r="AX93" s="22">
        <v>0</v>
      </c>
      <c r="AY93" s="20">
        <f t="shared" ref="AY93:AY94" si="628">SUM(AX93/12*9*$D93*$F93*$H93*$K93*AY$9)+SUM(AX93/12*3*$E93*$F93*$H93*$K93*AY$9)</f>
        <v>0</v>
      </c>
      <c r="AZ93" s="22">
        <v>29</v>
      </c>
      <c r="BA93" s="20">
        <f t="shared" ref="BA93:BA94" si="629">SUM(AZ93/12*9*$D93*$F93*$H93*$J93*BA$9)+SUM(AZ93/12*3*$E93*$F93*$H93*$J93*BA$9)</f>
        <v>156515.13149999999</v>
      </c>
      <c r="BB93" s="22"/>
      <c r="BC93" s="20">
        <f t="shared" ref="BC93:BC94" si="630">SUM(BB93/12*9*$D93*$F93*$H93*$J93*BC$9)+SUM(BB93/12*3*$E93*$F93*$H93*$J93*BC$9)</f>
        <v>0</v>
      </c>
      <c r="BD93" s="22"/>
      <c r="BE93" s="20">
        <f t="shared" ref="BE93:BE94" si="631">SUM(BD93/12*9*$D93*$F93*$H93*$J93*BE$9)+SUM(BD93/12*3*$E93*$F93*$H93*$J93*BE$9)</f>
        <v>0</v>
      </c>
      <c r="BF93" s="22"/>
      <c r="BG93" s="20">
        <f t="shared" ref="BG93:BG94" si="632">SUM(BF93/12*9*$D93*$F93*$H93*$J93*BG$9)+SUM(BF93/12*3*$E93*$F93*$H93*$J93*BG$9)</f>
        <v>0</v>
      </c>
      <c r="BH93" s="22">
        <v>0</v>
      </c>
      <c r="BI93" s="20">
        <f t="shared" ref="BI93:BI94" si="633">SUM(BH93/12*9*$D93*$F93*$H93*$J93*BI$9)+SUM(BH93/12*3*$E93*$F93*$H93*$J93*BI$9)</f>
        <v>0</v>
      </c>
      <c r="BJ93" s="22">
        <v>0</v>
      </c>
      <c r="BK93" s="20">
        <f t="shared" ref="BK93:BK94" si="634">SUM(BJ93/12*9*$D93*$F93*$H93*$K93*BK$9)+SUM(BJ93/12*3*$E93*$F93*$H93*$K93*BK$9)</f>
        <v>0</v>
      </c>
      <c r="BL93" s="22">
        <v>0</v>
      </c>
      <c r="BM93" s="20">
        <f t="shared" ref="BM93:BM94" si="635">SUM(BL93/12*9*$D93*$F93*$H93*$K93*BM$9)+SUM(BL93/12*3*$E93*$F93*$H93*$K93*BM$9)</f>
        <v>0</v>
      </c>
      <c r="BN93" s="22"/>
      <c r="BO93" s="20">
        <f t="shared" ref="BO93:BO94" si="636">SUM(BN93/12*9*$D93*$F93*$H93*$J93*BO$9)+SUM(BN93/12*3*$E93*$F93*$H93*$J93*BO$9)</f>
        <v>0</v>
      </c>
      <c r="BP93" s="22"/>
      <c r="BQ93" s="20">
        <f t="shared" ref="BQ93:BQ94" si="637">SUM(BP93/12*9*$D93*$F93*$H93*$K93*BQ$9)+SUM(BP93/12*3*$E93*$F93*$H93*$K93*BQ$9)</f>
        <v>0</v>
      </c>
      <c r="BR93" s="22">
        <v>0</v>
      </c>
      <c r="BS93" s="20">
        <f t="shared" ref="BS93:BS94" si="638">SUM(BR93/12*9*$D93*$F93*$H93*$J93*BS$9)+SUM(BR93/12*3*$E93*$F93*$H93*$J93*BS$9)</f>
        <v>0</v>
      </c>
      <c r="BT93" s="22">
        <v>0</v>
      </c>
      <c r="BU93" s="20">
        <f t="shared" ref="BU93:BU94" si="639">SUM(BT93/12*9*$D93*$F93*$H93*$J93*BU$9)+SUM(BT93/12*3*$E93*$F93*$H93*$J93*BU$9)</f>
        <v>0</v>
      </c>
      <c r="BV93" s="22"/>
      <c r="BW93" s="20">
        <f t="shared" ref="BW93:BW94" si="640">SUM(BV93/12*9*$D93*$F93*$H93*$K93*BW$9)+SUM(BV93/12*3*$E93*$F93*$H93*$K93*BW$9)</f>
        <v>0</v>
      </c>
      <c r="BX93" s="20">
        <v>0</v>
      </c>
      <c r="BY93" s="22">
        <v>0</v>
      </c>
      <c r="BZ93" s="20">
        <f t="shared" ref="BZ93:BZ94" si="641">SUM(BY93/12*9*$D93*$F93*$H93*$K93*BZ$9)+SUM(BY93/12*3*$E93*$F93*$H93*$K93*BZ$9)</f>
        <v>0</v>
      </c>
      <c r="CA93" s="22"/>
      <c r="CB93" s="20">
        <f t="shared" ref="CB93:CB94" si="642">SUM(CA93/12*9*$D93*$F93*$H93*$K93*CB$9)+SUM(CA93/12*3*$E93*$F93*$H93*$K93*CB$9)</f>
        <v>0</v>
      </c>
      <c r="CC93" s="22"/>
      <c r="CD93" s="20">
        <f t="shared" ref="CD93:CD94" si="643">SUM(CC93/12*9*$D93*$F93*$H93*$K93*CD$9)+SUM(CC93/12*3*$E93*$F93*$H93*$K93*CD$9)</f>
        <v>0</v>
      </c>
      <c r="CE93" s="22">
        <v>0</v>
      </c>
      <c r="CF93" s="20">
        <f t="shared" ref="CF93:CF94" si="644">SUM(CE93/12*9*$D93*$F93*$H93*$K93*CF$9)+SUM(CE93/12*3*$E93*$F93*$H93*$K93*CF$9)</f>
        <v>0</v>
      </c>
      <c r="CG93" s="22">
        <v>0</v>
      </c>
      <c r="CH93" s="20">
        <f t="shared" ref="CH93:CH94" si="645">SUM(CG93/12*9*$D93*$F93*$H93*$J93*CH$9)+SUM(CG93/12*3*$E93*$F93*$H93*$J93*CH$9)</f>
        <v>0</v>
      </c>
      <c r="CI93" s="22"/>
      <c r="CJ93" s="20">
        <f t="shared" ref="CJ93:CJ94" si="646">SUM(CI93/12*9*$D93*$F93*$H93*$J93*CJ$9)+SUM(CI93/12*3*$E93*$F93*$H93*$J93*CJ$9)</f>
        <v>0</v>
      </c>
      <c r="CK93" s="22">
        <v>0</v>
      </c>
      <c r="CL93" s="20">
        <f t="shared" ref="CL93:CL94" si="647">SUM(CK93/12*9*$D93*$F93*$H93*$J93*CL$9)+SUM(CK93/12*3*$E93*$F93*$H93*$J93*CL$9)</f>
        <v>0</v>
      </c>
      <c r="CM93" s="22">
        <v>5</v>
      </c>
      <c r="CN93" s="20">
        <f t="shared" ref="CN93:CN94" si="648">SUM(CM93/12*9*$D93*$F93*$H93*$K93*CN$9)+SUM(CM93/12*3*$E93*$F93*$H93*$K93*CN$9)</f>
        <v>32382.440999999999</v>
      </c>
      <c r="CO93" s="22">
        <v>0</v>
      </c>
      <c r="CP93" s="20">
        <f t="shared" ref="CP93:CP94" si="649">SUM(CO93/12*9*$D93*$F93*$H93*$K93*CP$9)+SUM(CO93/12*3*$E93*$F93*$H93*$K93*CP$9)</f>
        <v>0</v>
      </c>
      <c r="CQ93" s="31">
        <v>5</v>
      </c>
      <c r="CR93" s="20">
        <f t="shared" ref="CR93:CR94" si="650">SUM(CQ93/12*9*$D93*$F93*$H93*$M93*CR$9)+SUM(CQ93/12*3*$E93*$F93*$H93*$M93*CR$9)</f>
        <v>49537.424624999992</v>
      </c>
      <c r="CS93" s="31"/>
      <c r="CT93" s="20">
        <f t="shared" ref="CT93:CT94" si="651">SUM(CS93/12*9*$D93*$F93*$H93*$L93*CT$9)+SUM(CS93/12*3*$E93*$F93*$H93*$L93*CT$9)</f>
        <v>0</v>
      </c>
      <c r="CU93" s="20"/>
      <c r="CV93" s="20"/>
      <c r="CW93" s="20"/>
      <c r="CX93" s="20"/>
      <c r="CY93" s="53">
        <f t="shared" ref="CY93:CZ98" si="652">SUM(AD93,R93,T93,AB93,N93,V93,P93,BF93,BT93,CG93,CK93,BH93,CI93,AF93,AZ93,BB93,AH93,BD93,BR93,AJ93,X93,CO93,BJ93,CM93,BL93,BY93,CC93,BV93,CA93,AL93,AN93,AP93,AR93,AT93,AX93,AV93,BP93,CS93,CQ93,CE93,Z93,BN93)</f>
        <v>342</v>
      </c>
      <c r="CZ93" s="53">
        <f t="shared" si="652"/>
        <v>2024866.3256250001</v>
      </c>
    </row>
    <row r="94" spans="1:104" ht="30" x14ac:dyDescent="0.25">
      <c r="A94" s="66"/>
      <c r="B94" s="65">
        <v>62</v>
      </c>
      <c r="C94" s="16" t="s">
        <v>201</v>
      </c>
      <c r="D94" s="21">
        <f>D92</f>
        <v>9860</v>
      </c>
      <c r="E94" s="21">
        <v>9959</v>
      </c>
      <c r="F94" s="18">
        <v>0.96</v>
      </c>
      <c r="G94" s="18"/>
      <c r="H94" s="54">
        <v>0.9</v>
      </c>
      <c r="I94" s="55"/>
      <c r="J94" s="17">
        <v>1.4</v>
      </c>
      <c r="K94" s="17">
        <v>1.68</v>
      </c>
      <c r="L94" s="17">
        <v>2.23</v>
      </c>
      <c r="M94" s="19">
        <v>2.57</v>
      </c>
      <c r="N94" s="22">
        <v>0</v>
      </c>
      <c r="O94" s="20">
        <f t="shared" si="610"/>
        <v>0</v>
      </c>
      <c r="P94" s="22">
        <v>0</v>
      </c>
      <c r="Q94" s="20">
        <f t="shared" si="611"/>
        <v>0</v>
      </c>
      <c r="R94" s="21"/>
      <c r="S94" s="20">
        <f t="shared" si="612"/>
        <v>0</v>
      </c>
      <c r="T94" s="22">
        <v>0</v>
      </c>
      <c r="U94" s="20">
        <f t="shared" si="613"/>
        <v>0</v>
      </c>
      <c r="V94" s="22">
        <v>0</v>
      </c>
      <c r="W94" s="20">
        <f t="shared" si="614"/>
        <v>0</v>
      </c>
      <c r="X94" s="22">
        <v>7</v>
      </c>
      <c r="Y94" s="20">
        <f t="shared" si="615"/>
        <v>83696.155199999994</v>
      </c>
      <c r="Z94" s="22"/>
      <c r="AA94" s="20">
        <f t="shared" si="616"/>
        <v>0</v>
      </c>
      <c r="AB94" s="22">
        <v>0</v>
      </c>
      <c r="AC94" s="20">
        <f t="shared" si="617"/>
        <v>0</v>
      </c>
      <c r="AD94" s="21"/>
      <c r="AE94" s="20">
        <f t="shared" si="618"/>
        <v>0</v>
      </c>
      <c r="AF94" s="22">
        <v>0</v>
      </c>
      <c r="AG94" s="20">
        <f t="shared" si="619"/>
        <v>0</v>
      </c>
      <c r="AH94" s="22">
        <v>0</v>
      </c>
      <c r="AI94" s="20">
        <f t="shared" si="620"/>
        <v>0</v>
      </c>
      <c r="AJ94" s="22"/>
      <c r="AK94" s="20">
        <f t="shared" si="621"/>
        <v>0</v>
      </c>
      <c r="AL94" s="22">
        <v>0</v>
      </c>
      <c r="AM94" s="20">
        <f t="shared" si="622"/>
        <v>0</v>
      </c>
      <c r="AN94" s="22">
        <v>0</v>
      </c>
      <c r="AO94" s="20">
        <f t="shared" si="623"/>
        <v>0</v>
      </c>
      <c r="AP94" s="22">
        <v>0</v>
      </c>
      <c r="AQ94" s="20">
        <f t="shared" si="624"/>
        <v>0</v>
      </c>
      <c r="AR94" s="22">
        <v>0</v>
      </c>
      <c r="AS94" s="20">
        <f t="shared" si="625"/>
        <v>0</v>
      </c>
      <c r="AT94" s="22">
        <v>0</v>
      </c>
      <c r="AU94" s="20">
        <f t="shared" si="626"/>
        <v>0</v>
      </c>
      <c r="AV94" s="22">
        <v>0</v>
      </c>
      <c r="AW94" s="20">
        <f t="shared" si="627"/>
        <v>0</v>
      </c>
      <c r="AX94" s="22">
        <v>0</v>
      </c>
      <c r="AY94" s="20">
        <f t="shared" si="628"/>
        <v>0</v>
      </c>
      <c r="AZ94" s="22">
        <v>101</v>
      </c>
      <c r="BA94" s="20">
        <f t="shared" si="629"/>
        <v>1207615.9536000001</v>
      </c>
      <c r="BB94" s="22"/>
      <c r="BC94" s="20">
        <f t="shared" si="630"/>
        <v>0</v>
      </c>
      <c r="BD94" s="22"/>
      <c r="BE94" s="20">
        <f t="shared" si="631"/>
        <v>0</v>
      </c>
      <c r="BF94" s="22">
        <v>0</v>
      </c>
      <c r="BG94" s="20">
        <f t="shared" si="632"/>
        <v>0</v>
      </c>
      <c r="BH94" s="22">
        <v>0</v>
      </c>
      <c r="BI94" s="20">
        <f t="shared" si="633"/>
        <v>0</v>
      </c>
      <c r="BJ94" s="22">
        <v>0</v>
      </c>
      <c r="BK94" s="20">
        <f t="shared" si="634"/>
        <v>0</v>
      </c>
      <c r="BL94" s="22">
        <v>0</v>
      </c>
      <c r="BM94" s="20">
        <f t="shared" si="635"/>
        <v>0</v>
      </c>
      <c r="BN94" s="22"/>
      <c r="BO94" s="20">
        <f t="shared" si="636"/>
        <v>0</v>
      </c>
      <c r="BP94" s="22"/>
      <c r="BQ94" s="20">
        <f t="shared" si="637"/>
        <v>0</v>
      </c>
      <c r="BR94" s="22">
        <v>0</v>
      </c>
      <c r="BS94" s="20">
        <f t="shared" si="638"/>
        <v>0</v>
      </c>
      <c r="BT94" s="22">
        <v>0</v>
      </c>
      <c r="BU94" s="20">
        <f t="shared" si="639"/>
        <v>0</v>
      </c>
      <c r="BV94" s="22">
        <v>0</v>
      </c>
      <c r="BW94" s="20">
        <f t="shared" si="640"/>
        <v>0</v>
      </c>
      <c r="BX94" s="20">
        <v>0</v>
      </c>
      <c r="BY94" s="22">
        <v>0</v>
      </c>
      <c r="BZ94" s="20">
        <f t="shared" si="641"/>
        <v>0</v>
      </c>
      <c r="CA94" s="22"/>
      <c r="CB94" s="20">
        <f t="shared" si="642"/>
        <v>0</v>
      </c>
      <c r="CC94" s="22">
        <v>0</v>
      </c>
      <c r="CD94" s="20">
        <f t="shared" si="643"/>
        <v>0</v>
      </c>
      <c r="CE94" s="22">
        <v>0</v>
      </c>
      <c r="CF94" s="20">
        <f t="shared" si="644"/>
        <v>0</v>
      </c>
      <c r="CG94" s="22">
        <v>0</v>
      </c>
      <c r="CH94" s="20">
        <f t="shared" si="645"/>
        <v>0</v>
      </c>
      <c r="CI94" s="22"/>
      <c r="CJ94" s="20">
        <f t="shared" si="646"/>
        <v>0</v>
      </c>
      <c r="CK94" s="22">
        <v>0</v>
      </c>
      <c r="CL94" s="20">
        <f t="shared" si="647"/>
        <v>0</v>
      </c>
      <c r="CM94" s="22"/>
      <c r="CN94" s="20">
        <f t="shared" si="648"/>
        <v>0</v>
      </c>
      <c r="CO94" s="22">
        <v>0</v>
      </c>
      <c r="CP94" s="20">
        <f t="shared" si="649"/>
        <v>0</v>
      </c>
      <c r="CQ94" s="22">
        <v>0</v>
      </c>
      <c r="CR94" s="20">
        <f t="shared" si="650"/>
        <v>0</v>
      </c>
      <c r="CS94" s="22">
        <v>0</v>
      </c>
      <c r="CT94" s="20">
        <f t="shared" si="651"/>
        <v>0</v>
      </c>
      <c r="CU94" s="20"/>
      <c r="CV94" s="20"/>
      <c r="CW94" s="20"/>
      <c r="CX94" s="20"/>
      <c r="CY94" s="53">
        <f t="shared" si="652"/>
        <v>108</v>
      </c>
      <c r="CZ94" s="53">
        <f t="shared" si="652"/>
        <v>1291312.1088</v>
      </c>
    </row>
    <row r="95" spans="1:104" ht="30" x14ac:dyDescent="0.25">
      <c r="A95" s="66"/>
      <c r="B95" s="65">
        <v>63</v>
      </c>
      <c r="C95" s="16" t="s">
        <v>202</v>
      </c>
      <c r="D95" s="21">
        <f t="shared" si="337"/>
        <v>9860</v>
      </c>
      <c r="E95" s="21">
        <v>9959</v>
      </c>
      <c r="F95" s="18">
        <v>1.44</v>
      </c>
      <c r="G95" s="18"/>
      <c r="H95" s="29">
        <v>1</v>
      </c>
      <c r="I95" s="55">
        <v>1</v>
      </c>
      <c r="J95" s="17">
        <v>1.4</v>
      </c>
      <c r="K95" s="17">
        <v>1.68</v>
      </c>
      <c r="L95" s="17">
        <v>2.23</v>
      </c>
      <c r="M95" s="19">
        <v>2.57</v>
      </c>
      <c r="N95" s="22">
        <v>0</v>
      </c>
      <c r="O95" s="20">
        <f>SUM(N95/12*5*$D95*$F95*$H95*$J95*O$9)+SUM(N95/12*4*$D95*$F95*$I95*$J95*O$9)+SUM(N95/12*3*$E95*$F95*$I95*$J95*O$9)</f>
        <v>0</v>
      </c>
      <c r="P95" s="22">
        <v>0</v>
      </c>
      <c r="Q95" s="20">
        <f>SUM(P95/12*5*$D95*$F95*$H95*$J95*Q$9)+SUM(P95/12*4*$D95*$F95*$I95*$J95*Q$9)+SUM(P95/12*3*$E95*$F95*$I95*$J95*Q$9)</f>
        <v>0</v>
      </c>
      <c r="R95" s="21"/>
      <c r="S95" s="20">
        <f>SUM(R95/12*5*$D95*$F95*$H95*$J95*S$9)+SUM(R95/12*4*$D95*$F95*$I95*$J95*S$9)+SUM(R95/12*3*$E95*$F95*$I95*$J95*S$9)</f>
        <v>0</v>
      </c>
      <c r="T95" s="22">
        <v>0</v>
      </c>
      <c r="U95" s="20">
        <f>SUM(T95/12*5*$D95*$F95*$H95*$J95*U$9)+SUM(T95/12*4*$D95*$F95*$I95*$J95*U$9)+SUM(T95/12*3*$E95*$F95*$I95*$J95*U$9)</f>
        <v>0</v>
      </c>
      <c r="V95" s="22">
        <v>0</v>
      </c>
      <c r="W95" s="20">
        <f>SUM(V95/12*5*$D95*$F95*$H95*$J95*W$9)+SUM(V95/12*4*$D95*$F95*$I95*$J95*W$9)+SUM(V95/12*3*$E95*$F95*$I95*$J95*W$9)</f>
        <v>0</v>
      </c>
      <c r="X95" s="22"/>
      <c r="Y95" s="20">
        <f>SUM(X95/12*5*$D95*$F95*$H95*$J95*Y$9)+SUM(X95/12*4*$D95*$F95*$I95*$J95*Y$9)+SUM(X95/12*3*$E95*$F95*$I95*$J95*Y$9)</f>
        <v>0</v>
      </c>
      <c r="Z95" s="22"/>
      <c r="AA95" s="20">
        <f>SUM(Z95/12*5*$D95*$F95*$H95*$J95*AA$9)+SUM(Z95/12*4*$D95*$F95*$I95*$J95*AA$9)+SUM(Z95/12*3*$E95*$F95*$I95*$J95*AA$9)</f>
        <v>0</v>
      </c>
      <c r="AB95" s="22">
        <v>0</v>
      </c>
      <c r="AC95" s="20">
        <f>SUM(AB95/12*5*$D95*$F95*$H95*$J95*AC$9)+SUM(AB95/12*4*$D95*$F95*$I95*$J95*AC$9)+SUM(AB95/12*3*$E95*$F95*$I95*$J95*AC$9)</f>
        <v>0</v>
      </c>
      <c r="AD95" s="21"/>
      <c r="AE95" s="20">
        <f>SUM(AD95/12*5*$D95*$F95*$H95*$J95*AE$9)+SUM(AD95/12*4*$D95*$F95*$I95*$J95*AE$9)+SUM(AD95/12*3*$E95*$F95*$I95*$J95*AE$9)</f>
        <v>0</v>
      </c>
      <c r="AF95" s="22">
        <v>0</v>
      </c>
      <c r="AG95" s="20">
        <f>SUM(AF95/12*5*$D95*$F95*$H95*$J95*AG$9)+SUM(AF95/12*4*$D95*$F95*$I95*$J95*AG$9)+SUM(AF95/12*3*$E95*$F95*$I95*$J95*AG$9)</f>
        <v>0</v>
      </c>
      <c r="AH95" s="22">
        <v>0</v>
      </c>
      <c r="AI95" s="20">
        <f>SUM(AH95/12*5*$D95*$F95*$H95*$J95*AI$9)+SUM(AH95/12*4*$D95*$F95*$I95*$J95*AI$9)+SUM(AH95/12*3*$E95*$F95*$I95*$J95*AI$9)</f>
        <v>0</v>
      </c>
      <c r="AJ95" s="22"/>
      <c r="AK95" s="20">
        <f>SUM(AJ95/12*5*$D95*$F95*$H95*$J95*AK$9)+SUM(AJ95/12*4*$D95*$F95*$I95*$J95*AK$9)+SUM(AJ95/12*3*$E95*$F95*$I95*$J95*AK$9)</f>
        <v>0</v>
      </c>
      <c r="AL95" s="22">
        <v>0</v>
      </c>
      <c r="AM95" s="20">
        <f>SUM(AL95/12*5*$D95*$F95*$H95*$K95*AM$9)+SUM(AL95/12*4*$D95*$F95*$I95*$K95*AM$9)+SUM(AL95/12*3*$E95*$F95*$I95*$K95*AM$9)</f>
        <v>0</v>
      </c>
      <c r="AN95" s="22">
        <v>0</v>
      </c>
      <c r="AO95" s="20">
        <f>SUM(AN95/12*5*$D95*$F95*$H95*$K95*AO$9)+SUM(AN95/12*4*$D95*$F95*$I95*$K95*AO$9)+SUM(AN95/12*3*$E95*$F95*$I95*$K95*AO$9)</f>
        <v>0</v>
      </c>
      <c r="AP95" s="22"/>
      <c r="AQ95" s="20">
        <f>SUM(AP95/12*5*$D95*$F95*$H95*$K95*AQ$9)+SUM(AP95/12*4*$D95*$F95*$I95*$K95*AQ$9)+SUM(AP95/12*3*$E95*$F95*$I95*$K95*AQ$9)</f>
        <v>0</v>
      </c>
      <c r="AR95" s="22">
        <v>0</v>
      </c>
      <c r="AS95" s="20">
        <f>SUM(AR95/12*5*$D95*$F95*$H95*$K95*AS$9)+SUM(AR95/12*4*$D95*$F95*$I95*$K95*AS$9)+SUM(AR95/12*3*$E95*$F95*$I95*$K95*AS$9)</f>
        <v>0</v>
      </c>
      <c r="AT95" s="22">
        <v>0</v>
      </c>
      <c r="AU95" s="20">
        <f>SUM(AT95/12*5*$D95*$F95*$H95*$K95*AU$9)+SUM(AT95/12*4*$D95*$F95*$I95*$K95*AU$9)+SUM(AT95/12*3*$E95*$F95*$I95*$K95*AU$9)</f>
        <v>0</v>
      </c>
      <c r="AV95" s="22">
        <v>0</v>
      </c>
      <c r="AW95" s="20">
        <f>SUM(AV95/12*5*$D95*$F95*$H95*$K95*AW$9)+SUM(AV95/12*4*$D95*$F95*$I95*$K95*AW$9)+SUM(AV95/12*3*$E95*$F95*$I95*$K95*AW$9)</f>
        <v>0</v>
      </c>
      <c r="AX95" s="22">
        <v>0</v>
      </c>
      <c r="AY95" s="20">
        <f>SUM(AX95/12*5*$D95*$F95*$H95*$K95*AY$9)+SUM(AX95/12*4*$D95*$F95*$I95*$K95*AY$9)+SUM(AX95/12*3*$E95*$F95*$I95*$K95*AY$9)</f>
        <v>0</v>
      </c>
      <c r="AZ95" s="22">
        <v>4</v>
      </c>
      <c r="BA95" s="20">
        <f>SUM(AZ95/12*5*$D95*$F95*$H95*$J95*BA$9)+SUM(AZ95/12*4*$D95*$F95*$I95*$J95*BA$9)+SUM(AZ95/12*3*$E95*$F95*$I95*$J95*BA$9)</f>
        <v>79710.623999999982</v>
      </c>
      <c r="BB95" s="22"/>
      <c r="BC95" s="20">
        <f>SUM(BB95/12*5*$D95*$F95*$H95*$J95*BC$9)+SUM(BB95/12*4*$D95*$F95*$I95*$J95*BC$9)+SUM(BB95/12*3*$E95*$F95*$I95*$J95*BC$9)</f>
        <v>0</v>
      </c>
      <c r="BD95" s="22"/>
      <c r="BE95" s="20">
        <f>SUM(BD95/12*5*$D95*$F95*$H95*$J95*BE$9)+SUM(BD95/12*4*$D95*$F95*$I95*$J95*BE$9)+SUM(BD95/12*3*$E95*$F95*$I95*$J95*BE$9)</f>
        <v>0</v>
      </c>
      <c r="BF95" s="22">
        <v>0</v>
      </c>
      <c r="BG95" s="20">
        <f>SUM(BF95/12*5*$D95*$F95*$H95*$J95*BG$9)+SUM(BF95/12*4*$D95*$F95*$I95*$J95*BG$9)+SUM(BF95/12*3*$E95*$F95*$I95*$J95*BG$9)</f>
        <v>0</v>
      </c>
      <c r="BH95" s="22">
        <v>0</v>
      </c>
      <c r="BI95" s="20">
        <f>SUM(BH95/12*5*$D95*$F95*$H95*$J95*BI$9)+SUM(BH95/12*4*$D95*$F95*$I95*$J95*BI$9)+SUM(BH95/12*3*$E95*$F95*$I95*$J95*BI$9)</f>
        <v>0</v>
      </c>
      <c r="BJ95" s="22">
        <v>0</v>
      </c>
      <c r="BK95" s="20">
        <f>SUM(BJ95/12*5*$D95*$F95*$H95*$K95*BK$9)+SUM(BJ95/12*4*$D95*$F95*$I95*$K95*BK$9)+SUM(BJ95/12*3*$E95*$F95*$I95*$K95*BK$9)</f>
        <v>0</v>
      </c>
      <c r="BL95" s="22">
        <v>0</v>
      </c>
      <c r="BM95" s="20">
        <f>SUM(BL95/12*5*$D95*$F95*$H95*$K95*BM$9)+SUM(BL95/12*4*$D95*$F95*$I95*$K95*BM$9)+SUM(BL95/12*3*$E95*$F95*$I95*$K95*BM$9)</f>
        <v>0</v>
      </c>
      <c r="BN95" s="22"/>
      <c r="BO95" s="20">
        <f>SUM(BN95/12*5*$D95*$F95*$H95*$J95*BO$9)+SUM(BN95/12*4*$D95*$F95*$I95*$J95*BO$9)+SUM(BN95/12*3*$E95*$F95*$I95*$J95*BO$9)</f>
        <v>0</v>
      </c>
      <c r="BP95" s="22"/>
      <c r="BQ95" s="20">
        <f>SUM(BP95/12*5*$D95*$F95*$H95*$K95*BQ$9)+SUM(BP95/12*4*$D95*$F95*$I95*$K95*BQ$9)+SUM(BP95/12*3*$E95*$F95*$I95*$K95*BQ$9)</f>
        <v>0</v>
      </c>
      <c r="BR95" s="22">
        <v>0</v>
      </c>
      <c r="BS95" s="20">
        <f>SUM(BR95/12*5*$D95*$F95*$H95*$J95*BS$9)+SUM(BR95/12*4*$D95*$F95*$I95*$J95*BS$9)+SUM(BR95/12*3*$E95*$F95*$I95*$J95*BS$9)</f>
        <v>0</v>
      </c>
      <c r="BT95" s="22">
        <v>0</v>
      </c>
      <c r="BU95" s="20">
        <f>SUM(BT95/12*5*$D95*$F95*$H95*$J95*BU$9)+SUM(BT95/12*4*$D95*$F95*$I95*$J95*BU$9)+SUM(BT95/12*3*$E95*$F95*$I95*$J95*BU$9)</f>
        <v>0</v>
      </c>
      <c r="BV95" s="22">
        <v>0</v>
      </c>
      <c r="BW95" s="20">
        <f>SUM(BV95/12*5*$D95*$F95*$H95*$K95*BW$9)+SUM(BV95/12*4*$D95*$F95*$I95*$K95*BW$9)+SUM(BV95/12*3*$E95*$F95*$I95*$K95*BW$9)</f>
        <v>0</v>
      </c>
      <c r="BX95" s="20">
        <v>0</v>
      </c>
      <c r="BY95" s="22">
        <v>0</v>
      </c>
      <c r="BZ95" s="20">
        <f>SUM(BY95/12*5*$D95*$F95*$H95*$K95*BZ$9)+SUM(BY95/12*4*$D95*$F95*$I95*$K95*BZ$9)+SUM(BY95/12*3*$E95*$F95*$I95*$K95*BZ$9)</f>
        <v>0</v>
      </c>
      <c r="CA95" s="22"/>
      <c r="CB95" s="20">
        <f>SUM(CA95/12*5*$D95*$F95*$H95*$K95*CB$9)+SUM(CA95/12*4*$D95*$F95*$I95*$K95*CB$9)+SUM(CA95/12*3*$E95*$F95*$I95*$K95*CB$9)</f>
        <v>0</v>
      </c>
      <c r="CC95" s="22">
        <v>0</v>
      </c>
      <c r="CD95" s="20">
        <f>SUM(CC95/12*5*$D95*$F95*$H95*$K95*CD$9)+SUM(CC95/12*4*$D95*$F95*$I95*$K95*CD$9)+SUM(CC95/12*3*$E95*$F95*$I95*$K95*CD$9)</f>
        <v>0</v>
      </c>
      <c r="CE95" s="22">
        <v>0</v>
      </c>
      <c r="CF95" s="20">
        <f>SUM(CE95/12*5*$D95*$F95*$H95*$K95*CF$9)+SUM(CE95/12*4*$D95*$F95*$I95*$K95*CF$9)+SUM(CE95/12*3*$E95*$F95*$I95*$K95*CF$9)</f>
        <v>0</v>
      </c>
      <c r="CG95" s="22">
        <v>0</v>
      </c>
      <c r="CH95" s="20">
        <f>SUM(CG95/12*5*$D95*$F95*$H95*$J95*CH$9)+SUM(CG95/12*4*$D95*$F95*$I95*$J95*CH$9)+SUM(CG95/12*3*$E95*$F95*$I95*$J95*CH$9)</f>
        <v>0</v>
      </c>
      <c r="CI95" s="22"/>
      <c r="CJ95" s="20">
        <f>SUM(CI95/12*5*$D95*$F95*$H95*$J95*CJ$9)+SUM(CI95/12*4*$D95*$F95*$I95*$J95*CJ$9)+SUM(CI95/12*3*$E95*$F95*$I95*$J95*CJ$9)</f>
        <v>0</v>
      </c>
      <c r="CK95" s="22">
        <v>0</v>
      </c>
      <c r="CL95" s="20">
        <f>SUM(CK95/12*5*$D95*$F95*$H95*$J95*CL$9)+SUM(CK95/12*4*$D95*$F95*$I95*$J95*CL$9)+SUM(CK95/12*3*$E95*$F95*$I95*$J95*CL$9)</f>
        <v>0</v>
      </c>
      <c r="CM95" s="22"/>
      <c r="CN95" s="20">
        <f>SUM(CM95/12*5*$D95*$F95*$H95*$K95*CN$9)+SUM(CM95/12*4*$D95*$F95*$I95*$K95*CN$9)+SUM(CM95/12*3*$E95*$F95*$I95*$K95*CN$9)</f>
        <v>0</v>
      </c>
      <c r="CO95" s="22">
        <v>0</v>
      </c>
      <c r="CP95" s="20">
        <f>SUM(CO95/12*5*$D95*$F95*$H95*$K95*CP$9)+SUM(CO95/12*4*$D95*$F95*$I95*$K95*CP$9)+SUM(CO95/12*3*$E95*$F95*$I95*$K95*CP$9)</f>
        <v>0</v>
      </c>
      <c r="CQ95" s="22">
        <v>0</v>
      </c>
      <c r="CR95" s="20">
        <f>SUM(CQ95/12*5*$D95*$F95*$H95*$M95*CR$9)+SUM(CQ95/12*4*$D95*$F95*$I95*$M95*CR$9)+SUM(CQ95/12*3*$D95*$F95*$I95*$M95*CR$9)</f>
        <v>0</v>
      </c>
      <c r="CS95" s="22">
        <v>0</v>
      </c>
      <c r="CT95" s="20">
        <f>SUM(CS95/12*5*$D95*$F95*$H95*$L95*CT$9)+SUM(CS95/12*4*$D95*$F95*$I95*$L95*CT$9)+SUM(CS95/12*3*$E95*$F95*$I95*$L95*CT$9)</f>
        <v>0</v>
      </c>
      <c r="CU95" s="20"/>
      <c r="CV95" s="20"/>
      <c r="CW95" s="20"/>
      <c r="CX95" s="20"/>
      <c r="CY95" s="53">
        <f t="shared" si="652"/>
        <v>4</v>
      </c>
      <c r="CZ95" s="53">
        <f t="shared" si="652"/>
        <v>79710.623999999982</v>
      </c>
    </row>
    <row r="96" spans="1:104" ht="30" x14ac:dyDescent="0.25">
      <c r="A96" s="66"/>
      <c r="B96" s="65">
        <v>64</v>
      </c>
      <c r="C96" s="16" t="s">
        <v>203</v>
      </c>
      <c r="D96" s="21">
        <f t="shared" si="337"/>
        <v>9860</v>
      </c>
      <c r="E96" s="21">
        <v>9959</v>
      </c>
      <c r="F96" s="18">
        <v>1.95</v>
      </c>
      <c r="G96" s="18"/>
      <c r="H96" s="58">
        <v>0.97</v>
      </c>
      <c r="I96" s="59">
        <v>0.97</v>
      </c>
      <c r="J96" s="17">
        <v>1.4</v>
      </c>
      <c r="K96" s="17">
        <v>1.68</v>
      </c>
      <c r="L96" s="17">
        <v>2.23</v>
      </c>
      <c r="M96" s="19">
        <v>2.57</v>
      </c>
      <c r="N96" s="22">
        <v>0</v>
      </c>
      <c r="O96" s="20">
        <f t="shared" ref="O96:O98" si="653">SUM(N96/12*9*$D96*$F96*$H96*$J96*O$9)+SUM(N96/12*3*$E96*$F96*$H96*$J96*O$9)</f>
        <v>0</v>
      </c>
      <c r="P96" s="22">
        <v>0</v>
      </c>
      <c r="Q96" s="20">
        <f t="shared" ref="Q96:Q98" si="654">SUM(P96/12*9*$D96*$F96*$H96*$J96*Q$9)+SUM(P96/12*3*$E96*$F96*$H96*$J96*Q$9)</f>
        <v>0</v>
      </c>
      <c r="R96" s="21"/>
      <c r="S96" s="20">
        <f t="shared" ref="S96:S98" si="655">SUM(R96/12*9*$D96*$F96*$H96*$J96*S$9)+SUM(R96/12*3*$E96*$F96*$H96*$J96*S$9)</f>
        <v>0</v>
      </c>
      <c r="T96" s="22">
        <v>0</v>
      </c>
      <c r="U96" s="20">
        <f t="shared" ref="U96:U98" si="656">SUM(T96/12*9*$D96*$F96*$H96*$J96*U$9)+SUM(T96/12*3*$E96*$F96*$H96*$J96*U$9)</f>
        <v>0</v>
      </c>
      <c r="V96" s="22">
        <v>0</v>
      </c>
      <c r="W96" s="20">
        <f t="shared" ref="W96:W98" si="657">SUM(V96/12*9*$D96*$F96*$H96*$J96*W$9)+SUM(V96/12*3*$E96*$F96*$H96*$J96*W$9)</f>
        <v>0</v>
      </c>
      <c r="X96" s="22">
        <v>0</v>
      </c>
      <c r="Y96" s="20">
        <f t="shared" ref="Y96:Y98" si="658">SUM(X96/12*9*$D96*$F96*$H96*$J96*Y$9)+SUM(X96/12*3*$E96*$F96*$H96*$J96*Y$9)</f>
        <v>0</v>
      </c>
      <c r="Z96" s="22"/>
      <c r="AA96" s="20">
        <f t="shared" ref="AA96:AA98" si="659">SUM(Z96/12*9*$D96*$F96*$H96*$J96*AA$9)+SUM(Z96/12*3*$E96*$F96*$H96*$J96*AA$9)</f>
        <v>0</v>
      </c>
      <c r="AB96" s="22">
        <v>0</v>
      </c>
      <c r="AC96" s="20">
        <f t="shared" ref="AC96:AC98" si="660">SUM(AB96/12*9*$D96*$F96*$H96*$J96*AC$9)+SUM(AB96/12*3*$E96*$F96*$H96*$J96*AC$9)</f>
        <v>0</v>
      </c>
      <c r="AD96" s="21"/>
      <c r="AE96" s="20">
        <f t="shared" ref="AE96:AE98" si="661">SUM(AD96/12*9*$D96*$F96*$H96*$J96*AE$9)+SUM(AD96/12*3*$E96*$F96*$H96*$J96*AE$9)</f>
        <v>0</v>
      </c>
      <c r="AF96" s="22">
        <v>0</v>
      </c>
      <c r="AG96" s="20">
        <f t="shared" ref="AG96:AG98" si="662">SUM(AF96/12*9*$D96*$F96*$H96*$J96*AG$9)+SUM(AF96/12*3*$E96*$F96*$H96*$J96*AG$9)</f>
        <v>0</v>
      </c>
      <c r="AH96" s="22">
        <v>0</v>
      </c>
      <c r="AI96" s="20">
        <f t="shared" ref="AI96:AI98" si="663">SUM(AH96/12*9*$D96*$F96*$H96*$J96*AI$9)+SUM(AH96/12*3*$E96*$F96*$H96*$J96*AI$9)</f>
        <v>0</v>
      </c>
      <c r="AJ96" s="22"/>
      <c r="AK96" s="20">
        <f t="shared" ref="AK96:AK98" si="664">SUM(AJ96/12*9*$D96*$F96*$H96*$J96*AK$9)+SUM(AJ96/12*3*$E96*$F96*$H96*$J96*AK$9)</f>
        <v>0</v>
      </c>
      <c r="AL96" s="22">
        <v>0</v>
      </c>
      <c r="AM96" s="20">
        <f t="shared" ref="AM96:AM98" si="665">SUM(AL96/12*9*$D96*$F96*$H96*$K96*AM$9)+SUM(AL96/12*3*$E96*$F96*$H96*$K96*AM$9)</f>
        <v>0</v>
      </c>
      <c r="AN96" s="22">
        <v>0</v>
      </c>
      <c r="AO96" s="20">
        <f t="shared" ref="AO96:AO98" si="666">SUM(AN96/12*9*$D96*$F96*$H96*$K96*AO$9)+SUM(AN96/12*3*$E96*$F96*$H96*$K96*AO$9)</f>
        <v>0</v>
      </c>
      <c r="AP96" s="22"/>
      <c r="AQ96" s="20">
        <f t="shared" ref="AQ96:AQ98" si="667">SUM(AP96/12*9*$D96*$F96*$H96*$K96*AQ$9)+SUM(AP96/12*3*$E96*$F96*$H96*$K96*AQ$9)</f>
        <v>0</v>
      </c>
      <c r="AR96" s="22">
        <v>0</v>
      </c>
      <c r="AS96" s="20">
        <f t="shared" ref="AS96:AS98" si="668">SUM(AR96/12*9*$D96*$F96*$H96*$K96*AS$9)+SUM(AR96/12*3*$E96*$F96*$H96*$K96*AS$9)</f>
        <v>0</v>
      </c>
      <c r="AT96" s="22">
        <v>0</v>
      </c>
      <c r="AU96" s="20">
        <f t="shared" ref="AU96:AU98" si="669">SUM(AT96/12*9*$D96*$F96*$H96*$K96*AU$9)+SUM(AT96/12*3*$E96*$F96*$H96*$K96*AU$9)</f>
        <v>0</v>
      </c>
      <c r="AV96" s="22">
        <v>0</v>
      </c>
      <c r="AW96" s="20">
        <f t="shared" ref="AW96:AW98" si="670">SUM(AV96/12*9*$D96*$F96*$H96*$K96*AW$9)+SUM(AV96/12*3*$E96*$F96*$H96*$K96*AW$9)</f>
        <v>0</v>
      </c>
      <c r="AX96" s="22">
        <v>0</v>
      </c>
      <c r="AY96" s="20">
        <f t="shared" ref="AY96:AY98" si="671">SUM(AX96/12*9*$D96*$F96*$H96*$K96*AY$9)+SUM(AX96/12*3*$E96*$F96*$H96*$K96*AY$9)</f>
        <v>0</v>
      </c>
      <c r="AZ96" s="22">
        <v>2</v>
      </c>
      <c r="BA96" s="20">
        <f t="shared" ref="BA96:BA98" si="672">SUM(AZ96/12*9*$D96*$F96*$H96*$J96*BA$9)+SUM(AZ96/12*3*$E96*$F96*$H96*$J96*BA$9)</f>
        <v>52351.612949999995</v>
      </c>
      <c r="BB96" s="22"/>
      <c r="BC96" s="20">
        <f t="shared" ref="BC96:BC98" si="673">SUM(BB96/12*9*$D96*$F96*$H96*$J96*BC$9)+SUM(BB96/12*3*$E96*$F96*$H96*$J96*BC$9)</f>
        <v>0</v>
      </c>
      <c r="BD96" s="22"/>
      <c r="BE96" s="20">
        <f t="shared" ref="BE96:BE98" si="674">SUM(BD96/12*9*$D96*$F96*$H96*$J96*BE$9)+SUM(BD96/12*3*$E96*$F96*$H96*$J96*BE$9)</f>
        <v>0</v>
      </c>
      <c r="BF96" s="22">
        <v>0</v>
      </c>
      <c r="BG96" s="20">
        <f t="shared" ref="BG96:BG98" si="675">SUM(BF96/12*9*$D96*$F96*$H96*$J96*BG$9)+SUM(BF96/12*3*$E96*$F96*$H96*$J96*BG$9)</f>
        <v>0</v>
      </c>
      <c r="BH96" s="22">
        <v>0</v>
      </c>
      <c r="BI96" s="20">
        <f t="shared" ref="BI96:BI98" si="676">SUM(BH96/12*9*$D96*$F96*$H96*$J96*BI$9)+SUM(BH96/12*3*$E96*$F96*$H96*$J96*BI$9)</f>
        <v>0</v>
      </c>
      <c r="BJ96" s="22">
        <v>0</v>
      </c>
      <c r="BK96" s="20">
        <f t="shared" ref="BK96:BK98" si="677">SUM(BJ96/12*9*$D96*$F96*$H96*$K96*BK$9)+SUM(BJ96/12*3*$E96*$F96*$H96*$K96*BK$9)</f>
        <v>0</v>
      </c>
      <c r="BL96" s="22">
        <v>0</v>
      </c>
      <c r="BM96" s="20">
        <f t="shared" ref="BM96:BM98" si="678">SUM(BL96/12*9*$D96*$F96*$H96*$K96*BM$9)+SUM(BL96/12*3*$E96*$F96*$H96*$K96*BM$9)</f>
        <v>0</v>
      </c>
      <c r="BN96" s="22"/>
      <c r="BO96" s="20">
        <f t="shared" ref="BO96:BO98" si="679">SUM(BN96/12*9*$D96*$F96*$H96*$J96*BO$9)+SUM(BN96/12*3*$E96*$F96*$H96*$J96*BO$9)</f>
        <v>0</v>
      </c>
      <c r="BP96" s="22"/>
      <c r="BQ96" s="20">
        <f t="shared" ref="BQ96:BQ98" si="680">SUM(BP96/12*9*$D96*$F96*$H96*$K96*BQ$9)+SUM(BP96/12*3*$E96*$F96*$H96*$K96*BQ$9)</f>
        <v>0</v>
      </c>
      <c r="BR96" s="22">
        <v>0</v>
      </c>
      <c r="BS96" s="20">
        <f t="shared" ref="BS96:BS98" si="681">SUM(BR96/12*9*$D96*$F96*$H96*$J96*BS$9)+SUM(BR96/12*3*$E96*$F96*$H96*$J96*BS$9)</f>
        <v>0</v>
      </c>
      <c r="BT96" s="22">
        <v>0</v>
      </c>
      <c r="BU96" s="20">
        <f t="shared" ref="BU96:BU98" si="682">SUM(BT96/12*9*$D96*$F96*$H96*$J96*BU$9)+SUM(BT96/12*3*$E96*$F96*$H96*$J96*BU$9)</f>
        <v>0</v>
      </c>
      <c r="BV96" s="22">
        <v>0</v>
      </c>
      <c r="BW96" s="20">
        <f t="shared" ref="BW96:BW98" si="683">SUM(BV96/12*9*$D96*$F96*$H96*$K96*BW$9)+SUM(BV96/12*3*$E96*$F96*$H96*$K96*BW$9)</f>
        <v>0</v>
      </c>
      <c r="BX96" s="20">
        <v>0</v>
      </c>
      <c r="BY96" s="22">
        <v>0</v>
      </c>
      <c r="BZ96" s="20">
        <f t="shared" ref="BZ96:BZ98" si="684">SUM(BY96/12*9*$D96*$F96*$H96*$K96*BZ$9)+SUM(BY96/12*3*$E96*$F96*$H96*$K96*BZ$9)</f>
        <v>0</v>
      </c>
      <c r="CA96" s="22"/>
      <c r="CB96" s="20">
        <f t="shared" ref="CB96:CB98" si="685">SUM(CA96/12*9*$D96*$F96*$H96*$K96*CB$9)+SUM(CA96/12*3*$E96*$F96*$H96*$K96*CB$9)</f>
        <v>0</v>
      </c>
      <c r="CC96" s="22">
        <v>0</v>
      </c>
      <c r="CD96" s="20">
        <f t="shared" ref="CD96:CD98" si="686">SUM(CC96/12*9*$D96*$F96*$H96*$K96*CD$9)+SUM(CC96/12*3*$E96*$F96*$H96*$K96*CD$9)</f>
        <v>0</v>
      </c>
      <c r="CE96" s="22">
        <v>0</v>
      </c>
      <c r="CF96" s="20">
        <f t="shared" ref="CF96:CF98" si="687">SUM(CE96/12*9*$D96*$F96*$H96*$K96*CF$9)+SUM(CE96/12*3*$E96*$F96*$H96*$K96*CF$9)</f>
        <v>0</v>
      </c>
      <c r="CG96" s="22">
        <v>0</v>
      </c>
      <c r="CH96" s="20">
        <f t="shared" ref="CH96:CH98" si="688">SUM(CG96/12*9*$D96*$F96*$H96*$J96*CH$9)+SUM(CG96/12*3*$E96*$F96*$H96*$J96*CH$9)</f>
        <v>0</v>
      </c>
      <c r="CI96" s="22"/>
      <c r="CJ96" s="20">
        <f t="shared" ref="CJ96:CJ98" si="689">SUM(CI96/12*9*$D96*$F96*$H96*$J96*CJ$9)+SUM(CI96/12*3*$E96*$F96*$H96*$J96*CJ$9)</f>
        <v>0</v>
      </c>
      <c r="CK96" s="22">
        <v>0</v>
      </c>
      <c r="CL96" s="20">
        <f t="shared" ref="CL96:CL98" si="690">SUM(CK96/12*9*$D96*$F96*$H96*$J96*CL$9)+SUM(CK96/12*3*$E96*$F96*$H96*$J96*CL$9)</f>
        <v>0</v>
      </c>
      <c r="CM96" s="22"/>
      <c r="CN96" s="20">
        <f t="shared" ref="CN96:CN98" si="691">SUM(CM96/12*9*$D96*$F96*$H96*$K96*CN$9)+SUM(CM96/12*3*$E96*$F96*$H96*$K96*CN$9)</f>
        <v>0</v>
      </c>
      <c r="CO96" s="22">
        <v>0</v>
      </c>
      <c r="CP96" s="20">
        <f t="shared" ref="CP96:CP98" si="692">SUM(CO96/12*9*$D96*$F96*$H96*$K96*CP$9)+SUM(CO96/12*3*$E96*$F96*$H96*$K96*CP$9)</f>
        <v>0</v>
      </c>
      <c r="CQ96" s="22">
        <v>0</v>
      </c>
      <c r="CR96" s="20">
        <f t="shared" ref="CR96:CR98" si="693">SUM(CQ96/12*9*$D96*$F96*$H96*$M96*CR$9)+SUM(CQ96/12*3*$E96*$F96*$H96*$M96*CR$9)</f>
        <v>0</v>
      </c>
      <c r="CS96" s="22">
        <v>0</v>
      </c>
      <c r="CT96" s="20">
        <f t="shared" ref="CT96:CT98" si="694">SUM(CS96/12*9*$D96*$F96*$H96*$L96*CT$9)+SUM(CS96/12*3*$E96*$F96*$H96*$L96*CT$9)</f>
        <v>0</v>
      </c>
      <c r="CU96" s="20"/>
      <c r="CV96" s="20"/>
      <c r="CW96" s="20"/>
      <c r="CX96" s="20"/>
      <c r="CY96" s="53">
        <f t="shared" si="652"/>
        <v>2</v>
      </c>
      <c r="CZ96" s="53">
        <f t="shared" si="652"/>
        <v>52351.612949999995</v>
      </c>
    </row>
    <row r="97" spans="1:104" ht="30" x14ac:dyDescent="0.25">
      <c r="A97" s="66"/>
      <c r="B97" s="65">
        <v>65</v>
      </c>
      <c r="C97" s="16" t="s">
        <v>204</v>
      </c>
      <c r="D97" s="21">
        <f t="shared" si="337"/>
        <v>9860</v>
      </c>
      <c r="E97" s="21">
        <v>9959</v>
      </c>
      <c r="F97" s="18">
        <v>2.17</v>
      </c>
      <c r="G97" s="18"/>
      <c r="H97" s="29">
        <v>1</v>
      </c>
      <c r="I97" s="30"/>
      <c r="J97" s="17">
        <v>1.4</v>
      </c>
      <c r="K97" s="17">
        <v>1.68</v>
      </c>
      <c r="L97" s="17">
        <v>2.23</v>
      </c>
      <c r="M97" s="19">
        <v>2.57</v>
      </c>
      <c r="N97" s="22">
        <v>0</v>
      </c>
      <c r="O97" s="20">
        <f t="shared" si="653"/>
        <v>0</v>
      </c>
      <c r="P97" s="22">
        <v>0</v>
      </c>
      <c r="Q97" s="20">
        <f t="shared" si="654"/>
        <v>0</v>
      </c>
      <c r="R97" s="21"/>
      <c r="S97" s="20">
        <f t="shared" si="655"/>
        <v>0</v>
      </c>
      <c r="T97" s="22">
        <v>0</v>
      </c>
      <c r="U97" s="20">
        <f t="shared" si="656"/>
        <v>0</v>
      </c>
      <c r="V97" s="22">
        <v>0</v>
      </c>
      <c r="W97" s="20">
        <f t="shared" si="657"/>
        <v>0</v>
      </c>
      <c r="X97" s="22">
        <v>0</v>
      </c>
      <c r="Y97" s="20">
        <f t="shared" si="658"/>
        <v>0</v>
      </c>
      <c r="Z97" s="22"/>
      <c r="AA97" s="20">
        <f t="shared" si="659"/>
        <v>0</v>
      </c>
      <c r="AB97" s="22">
        <v>0</v>
      </c>
      <c r="AC97" s="20">
        <f t="shared" si="660"/>
        <v>0</v>
      </c>
      <c r="AD97" s="21"/>
      <c r="AE97" s="20">
        <f t="shared" si="661"/>
        <v>0</v>
      </c>
      <c r="AF97" s="22">
        <v>0</v>
      </c>
      <c r="AG97" s="20">
        <f t="shared" si="662"/>
        <v>0</v>
      </c>
      <c r="AH97" s="22">
        <v>0</v>
      </c>
      <c r="AI97" s="20">
        <f t="shared" si="663"/>
        <v>0</v>
      </c>
      <c r="AJ97" s="22"/>
      <c r="AK97" s="20">
        <f t="shared" si="664"/>
        <v>0</v>
      </c>
      <c r="AL97" s="22">
        <v>0</v>
      </c>
      <c r="AM97" s="20">
        <f t="shared" si="665"/>
        <v>0</v>
      </c>
      <c r="AN97" s="22">
        <v>0</v>
      </c>
      <c r="AO97" s="20">
        <f t="shared" si="666"/>
        <v>0</v>
      </c>
      <c r="AP97" s="31"/>
      <c r="AQ97" s="20">
        <f t="shared" si="667"/>
        <v>0</v>
      </c>
      <c r="AR97" s="22">
        <v>0</v>
      </c>
      <c r="AS97" s="20">
        <f t="shared" si="668"/>
        <v>0</v>
      </c>
      <c r="AT97" s="22">
        <v>0</v>
      </c>
      <c r="AU97" s="20">
        <f t="shared" si="669"/>
        <v>0</v>
      </c>
      <c r="AV97" s="22">
        <v>0</v>
      </c>
      <c r="AW97" s="20">
        <f t="shared" si="670"/>
        <v>0</v>
      </c>
      <c r="AX97" s="22">
        <v>0</v>
      </c>
      <c r="AY97" s="20">
        <f t="shared" si="671"/>
        <v>0</v>
      </c>
      <c r="AZ97" s="22"/>
      <c r="BA97" s="20">
        <f t="shared" si="672"/>
        <v>0</v>
      </c>
      <c r="BB97" s="22"/>
      <c r="BC97" s="20">
        <f t="shared" si="673"/>
        <v>0</v>
      </c>
      <c r="BD97" s="22"/>
      <c r="BE97" s="20">
        <f t="shared" si="674"/>
        <v>0</v>
      </c>
      <c r="BF97" s="22">
        <v>0</v>
      </c>
      <c r="BG97" s="20">
        <f t="shared" si="675"/>
        <v>0</v>
      </c>
      <c r="BH97" s="22">
        <v>0</v>
      </c>
      <c r="BI97" s="20">
        <f t="shared" si="676"/>
        <v>0</v>
      </c>
      <c r="BJ97" s="22">
        <v>0</v>
      </c>
      <c r="BK97" s="20">
        <f t="shared" si="677"/>
        <v>0</v>
      </c>
      <c r="BL97" s="22">
        <v>0</v>
      </c>
      <c r="BM97" s="20">
        <f t="shared" si="678"/>
        <v>0</v>
      </c>
      <c r="BN97" s="22"/>
      <c r="BO97" s="20">
        <f t="shared" si="679"/>
        <v>0</v>
      </c>
      <c r="BP97" s="22"/>
      <c r="BQ97" s="20">
        <f t="shared" si="680"/>
        <v>0</v>
      </c>
      <c r="BR97" s="22">
        <v>0</v>
      </c>
      <c r="BS97" s="20">
        <f t="shared" si="681"/>
        <v>0</v>
      </c>
      <c r="BT97" s="22">
        <v>0</v>
      </c>
      <c r="BU97" s="20">
        <f t="shared" si="682"/>
        <v>0</v>
      </c>
      <c r="BV97" s="22">
        <v>0</v>
      </c>
      <c r="BW97" s="20">
        <f t="shared" si="683"/>
        <v>0</v>
      </c>
      <c r="BX97" s="20">
        <v>0</v>
      </c>
      <c r="BY97" s="22">
        <v>0</v>
      </c>
      <c r="BZ97" s="20">
        <f t="shared" si="684"/>
        <v>0</v>
      </c>
      <c r="CA97" s="22"/>
      <c r="CB97" s="20">
        <f t="shared" si="685"/>
        <v>0</v>
      </c>
      <c r="CC97" s="22">
        <v>0</v>
      </c>
      <c r="CD97" s="20">
        <f t="shared" si="686"/>
        <v>0</v>
      </c>
      <c r="CE97" s="22">
        <v>0</v>
      </c>
      <c r="CF97" s="20">
        <f t="shared" si="687"/>
        <v>0</v>
      </c>
      <c r="CG97" s="22">
        <v>0</v>
      </c>
      <c r="CH97" s="20">
        <f t="shared" si="688"/>
        <v>0</v>
      </c>
      <c r="CI97" s="22"/>
      <c r="CJ97" s="20">
        <f t="shared" si="689"/>
        <v>0</v>
      </c>
      <c r="CK97" s="22">
        <v>0</v>
      </c>
      <c r="CL97" s="20">
        <f t="shared" si="690"/>
        <v>0</v>
      </c>
      <c r="CM97" s="22"/>
      <c r="CN97" s="20">
        <f t="shared" si="691"/>
        <v>0</v>
      </c>
      <c r="CO97" s="22">
        <v>0</v>
      </c>
      <c r="CP97" s="20">
        <f t="shared" si="692"/>
        <v>0</v>
      </c>
      <c r="CQ97" s="22">
        <v>0</v>
      </c>
      <c r="CR97" s="20">
        <f t="shared" si="693"/>
        <v>0</v>
      </c>
      <c r="CS97" s="22">
        <v>0</v>
      </c>
      <c r="CT97" s="20">
        <f t="shared" si="694"/>
        <v>0</v>
      </c>
      <c r="CU97" s="20"/>
      <c r="CV97" s="20"/>
      <c r="CW97" s="20"/>
      <c r="CX97" s="20"/>
      <c r="CY97" s="53">
        <f t="shared" si="652"/>
        <v>0</v>
      </c>
      <c r="CZ97" s="53">
        <f t="shared" si="652"/>
        <v>0</v>
      </c>
    </row>
    <row r="98" spans="1:104" ht="30" x14ac:dyDescent="0.25">
      <c r="A98" s="66"/>
      <c r="B98" s="65">
        <v>66</v>
      </c>
      <c r="C98" s="16" t="s">
        <v>205</v>
      </c>
      <c r="D98" s="21">
        <f t="shared" si="337"/>
        <v>9860</v>
      </c>
      <c r="E98" s="21">
        <v>9959</v>
      </c>
      <c r="F98" s="18">
        <v>3.84</v>
      </c>
      <c r="G98" s="18"/>
      <c r="H98" s="29">
        <v>1</v>
      </c>
      <c r="I98" s="30"/>
      <c r="J98" s="17">
        <v>1.4</v>
      </c>
      <c r="K98" s="17">
        <v>1.68</v>
      </c>
      <c r="L98" s="17">
        <v>2.23</v>
      </c>
      <c r="M98" s="19">
        <v>2.57</v>
      </c>
      <c r="N98" s="22">
        <v>0</v>
      </c>
      <c r="O98" s="20">
        <f t="shared" si="653"/>
        <v>0</v>
      </c>
      <c r="P98" s="22">
        <v>0</v>
      </c>
      <c r="Q98" s="20">
        <f t="shared" si="654"/>
        <v>0</v>
      </c>
      <c r="R98" s="21"/>
      <c r="S98" s="20">
        <f t="shared" si="655"/>
        <v>0</v>
      </c>
      <c r="T98" s="22">
        <v>0</v>
      </c>
      <c r="U98" s="20">
        <f t="shared" si="656"/>
        <v>0</v>
      </c>
      <c r="V98" s="22">
        <v>0</v>
      </c>
      <c r="W98" s="20">
        <f t="shared" si="657"/>
        <v>0</v>
      </c>
      <c r="X98" s="22">
        <v>0</v>
      </c>
      <c r="Y98" s="20">
        <f t="shared" si="658"/>
        <v>0</v>
      </c>
      <c r="Z98" s="22"/>
      <c r="AA98" s="20">
        <f t="shared" si="659"/>
        <v>0</v>
      </c>
      <c r="AB98" s="22">
        <v>0</v>
      </c>
      <c r="AC98" s="20">
        <f t="shared" si="660"/>
        <v>0</v>
      </c>
      <c r="AD98" s="21"/>
      <c r="AE98" s="20">
        <f t="shared" si="661"/>
        <v>0</v>
      </c>
      <c r="AF98" s="22">
        <v>0</v>
      </c>
      <c r="AG98" s="20">
        <f t="shared" si="662"/>
        <v>0</v>
      </c>
      <c r="AH98" s="22">
        <v>0</v>
      </c>
      <c r="AI98" s="20">
        <f t="shared" si="663"/>
        <v>0</v>
      </c>
      <c r="AJ98" s="22"/>
      <c r="AK98" s="20">
        <f t="shared" si="664"/>
        <v>0</v>
      </c>
      <c r="AL98" s="22">
        <v>0</v>
      </c>
      <c r="AM98" s="20">
        <f t="shared" si="665"/>
        <v>0</v>
      </c>
      <c r="AN98" s="22">
        <v>0</v>
      </c>
      <c r="AO98" s="20">
        <f t="shared" si="666"/>
        <v>0</v>
      </c>
      <c r="AP98" s="22">
        <v>0</v>
      </c>
      <c r="AQ98" s="20">
        <f t="shared" si="667"/>
        <v>0</v>
      </c>
      <c r="AR98" s="22">
        <v>0</v>
      </c>
      <c r="AS98" s="20">
        <f t="shared" si="668"/>
        <v>0</v>
      </c>
      <c r="AT98" s="22">
        <v>0</v>
      </c>
      <c r="AU98" s="20">
        <f t="shared" si="669"/>
        <v>0</v>
      </c>
      <c r="AV98" s="22">
        <v>0</v>
      </c>
      <c r="AW98" s="20">
        <f t="shared" si="670"/>
        <v>0</v>
      </c>
      <c r="AX98" s="22">
        <v>0</v>
      </c>
      <c r="AY98" s="20">
        <f t="shared" si="671"/>
        <v>0</v>
      </c>
      <c r="AZ98" s="22"/>
      <c r="BA98" s="20">
        <f t="shared" si="672"/>
        <v>0</v>
      </c>
      <c r="BB98" s="22"/>
      <c r="BC98" s="20">
        <f t="shared" si="673"/>
        <v>0</v>
      </c>
      <c r="BD98" s="22"/>
      <c r="BE98" s="20">
        <f t="shared" si="674"/>
        <v>0</v>
      </c>
      <c r="BF98" s="22">
        <v>0</v>
      </c>
      <c r="BG98" s="20">
        <f t="shared" si="675"/>
        <v>0</v>
      </c>
      <c r="BH98" s="22">
        <v>0</v>
      </c>
      <c r="BI98" s="20">
        <f t="shared" si="676"/>
        <v>0</v>
      </c>
      <c r="BJ98" s="22">
        <v>0</v>
      </c>
      <c r="BK98" s="20">
        <f t="shared" si="677"/>
        <v>0</v>
      </c>
      <c r="BL98" s="22">
        <v>0</v>
      </c>
      <c r="BM98" s="20">
        <f t="shared" si="678"/>
        <v>0</v>
      </c>
      <c r="BN98" s="22"/>
      <c r="BO98" s="20">
        <f t="shared" si="679"/>
        <v>0</v>
      </c>
      <c r="BP98" s="22"/>
      <c r="BQ98" s="20">
        <f t="shared" si="680"/>
        <v>0</v>
      </c>
      <c r="BR98" s="22">
        <v>0</v>
      </c>
      <c r="BS98" s="20">
        <f t="shared" si="681"/>
        <v>0</v>
      </c>
      <c r="BT98" s="22">
        <v>0</v>
      </c>
      <c r="BU98" s="20">
        <f t="shared" si="682"/>
        <v>0</v>
      </c>
      <c r="BV98" s="22">
        <v>0</v>
      </c>
      <c r="BW98" s="20">
        <f t="shared" si="683"/>
        <v>0</v>
      </c>
      <c r="BX98" s="20">
        <v>0</v>
      </c>
      <c r="BY98" s="22">
        <v>0</v>
      </c>
      <c r="BZ98" s="20">
        <f t="shared" si="684"/>
        <v>0</v>
      </c>
      <c r="CA98" s="22"/>
      <c r="CB98" s="20">
        <f t="shared" si="685"/>
        <v>0</v>
      </c>
      <c r="CC98" s="22">
        <v>0</v>
      </c>
      <c r="CD98" s="20">
        <f t="shared" si="686"/>
        <v>0</v>
      </c>
      <c r="CE98" s="22">
        <v>0</v>
      </c>
      <c r="CF98" s="20">
        <f t="shared" si="687"/>
        <v>0</v>
      </c>
      <c r="CG98" s="22">
        <v>0</v>
      </c>
      <c r="CH98" s="20">
        <f t="shared" si="688"/>
        <v>0</v>
      </c>
      <c r="CI98" s="22"/>
      <c r="CJ98" s="20">
        <f t="shared" si="689"/>
        <v>0</v>
      </c>
      <c r="CK98" s="22">
        <v>0</v>
      </c>
      <c r="CL98" s="20">
        <f t="shared" si="690"/>
        <v>0</v>
      </c>
      <c r="CM98" s="22"/>
      <c r="CN98" s="20">
        <f t="shared" si="691"/>
        <v>0</v>
      </c>
      <c r="CO98" s="22">
        <v>0</v>
      </c>
      <c r="CP98" s="20">
        <f t="shared" si="692"/>
        <v>0</v>
      </c>
      <c r="CQ98" s="22">
        <v>0</v>
      </c>
      <c r="CR98" s="20">
        <f t="shared" si="693"/>
        <v>0</v>
      </c>
      <c r="CS98" s="22">
        <v>0</v>
      </c>
      <c r="CT98" s="20">
        <f t="shared" si="694"/>
        <v>0</v>
      </c>
      <c r="CU98" s="20"/>
      <c r="CV98" s="20"/>
      <c r="CW98" s="20"/>
      <c r="CX98" s="20"/>
      <c r="CY98" s="53">
        <f t="shared" si="652"/>
        <v>0</v>
      </c>
      <c r="CZ98" s="53">
        <f t="shared" si="652"/>
        <v>0</v>
      </c>
    </row>
    <row r="99" spans="1:104" x14ac:dyDescent="0.25">
      <c r="A99" s="75">
        <v>22</v>
      </c>
      <c r="B99" s="84"/>
      <c r="C99" s="71" t="s">
        <v>206</v>
      </c>
      <c r="D99" s="79"/>
      <c r="E99" s="79">
        <v>9959</v>
      </c>
      <c r="F99" s="80">
        <v>0.93</v>
      </c>
      <c r="G99" s="80"/>
      <c r="H99" s="85"/>
      <c r="I99" s="86"/>
      <c r="J99" s="17"/>
      <c r="K99" s="17"/>
      <c r="L99" s="17"/>
      <c r="M99" s="19">
        <v>2.57</v>
      </c>
      <c r="N99" s="46">
        <f t="shared" ref="N99:BY99" si="695">SUM(N100:N101)</f>
        <v>0</v>
      </c>
      <c r="O99" s="46">
        <f t="shared" si="695"/>
        <v>0</v>
      </c>
      <c r="P99" s="46">
        <f t="shared" si="695"/>
        <v>0</v>
      </c>
      <c r="Q99" s="46">
        <f t="shared" si="695"/>
        <v>0</v>
      </c>
      <c r="R99" s="46">
        <f t="shared" si="695"/>
        <v>0</v>
      </c>
      <c r="S99" s="46">
        <f t="shared" si="695"/>
        <v>0</v>
      </c>
      <c r="T99" s="46">
        <f t="shared" si="695"/>
        <v>0</v>
      </c>
      <c r="U99" s="46">
        <f t="shared" si="695"/>
        <v>0</v>
      </c>
      <c r="V99" s="46">
        <f t="shared" si="695"/>
        <v>0</v>
      </c>
      <c r="W99" s="46">
        <f t="shared" si="695"/>
        <v>0</v>
      </c>
      <c r="X99" s="87">
        <f t="shared" si="695"/>
        <v>0</v>
      </c>
      <c r="Y99" s="87">
        <f t="shared" si="695"/>
        <v>0</v>
      </c>
      <c r="Z99" s="87">
        <f t="shared" si="695"/>
        <v>0</v>
      </c>
      <c r="AA99" s="87">
        <f t="shared" si="695"/>
        <v>0</v>
      </c>
      <c r="AB99" s="46">
        <f t="shared" si="695"/>
        <v>0</v>
      </c>
      <c r="AC99" s="46">
        <f t="shared" si="695"/>
        <v>0</v>
      </c>
      <c r="AD99" s="46">
        <f t="shared" si="695"/>
        <v>40</v>
      </c>
      <c r="AE99" s="46">
        <f t="shared" si="695"/>
        <v>492655.94</v>
      </c>
      <c r="AF99" s="46">
        <f t="shared" si="695"/>
        <v>0</v>
      </c>
      <c r="AG99" s="46">
        <f t="shared" si="695"/>
        <v>0</v>
      </c>
      <c r="AH99" s="46">
        <f t="shared" si="695"/>
        <v>0</v>
      </c>
      <c r="AI99" s="46">
        <f t="shared" si="695"/>
        <v>0</v>
      </c>
      <c r="AJ99" s="46">
        <f t="shared" si="695"/>
        <v>0</v>
      </c>
      <c r="AK99" s="46">
        <f t="shared" si="695"/>
        <v>0</v>
      </c>
      <c r="AL99" s="46">
        <f t="shared" si="695"/>
        <v>0</v>
      </c>
      <c r="AM99" s="46">
        <f t="shared" si="695"/>
        <v>0</v>
      </c>
      <c r="AN99" s="46">
        <f t="shared" si="695"/>
        <v>0</v>
      </c>
      <c r="AO99" s="46">
        <f t="shared" si="695"/>
        <v>0</v>
      </c>
      <c r="AP99" s="46">
        <f t="shared" si="695"/>
        <v>0</v>
      </c>
      <c r="AQ99" s="46">
        <f t="shared" si="695"/>
        <v>0</v>
      </c>
      <c r="AR99" s="46">
        <f t="shared" si="695"/>
        <v>5</v>
      </c>
      <c r="AS99" s="46">
        <f t="shared" si="695"/>
        <v>73898.391000000003</v>
      </c>
      <c r="AT99" s="46">
        <f t="shared" si="695"/>
        <v>0</v>
      </c>
      <c r="AU99" s="46">
        <f t="shared" si="695"/>
        <v>0</v>
      </c>
      <c r="AV99" s="46">
        <f t="shared" si="695"/>
        <v>0</v>
      </c>
      <c r="AW99" s="46">
        <f t="shared" si="695"/>
        <v>0</v>
      </c>
      <c r="AX99" s="46">
        <f t="shared" si="695"/>
        <v>45</v>
      </c>
      <c r="AY99" s="46">
        <f t="shared" si="695"/>
        <v>1018801.4130000001</v>
      </c>
      <c r="AZ99" s="46">
        <f t="shared" si="695"/>
        <v>0</v>
      </c>
      <c r="BA99" s="46">
        <f t="shared" si="695"/>
        <v>0</v>
      </c>
      <c r="BB99" s="46">
        <f t="shared" si="695"/>
        <v>0</v>
      </c>
      <c r="BC99" s="46">
        <f t="shared" si="695"/>
        <v>0</v>
      </c>
      <c r="BD99" s="46">
        <f t="shared" si="695"/>
        <v>125</v>
      </c>
      <c r="BE99" s="46">
        <f t="shared" si="695"/>
        <v>1539549.8125</v>
      </c>
      <c r="BF99" s="46">
        <f t="shared" si="695"/>
        <v>0</v>
      </c>
      <c r="BG99" s="46">
        <f t="shared" si="695"/>
        <v>0</v>
      </c>
      <c r="BH99" s="46">
        <f t="shared" si="695"/>
        <v>0</v>
      </c>
      <c r="BI99" s="46">
        <f t="shared" si="695"/>
        <v>0</v>
      </c>
      <c r="BJ99" s="46">
        <f t="shared" si="695"/>
        <v>0</v>
      </c>
      <c r="BK99" s="46">
        <f t="shared" si="695"/>
        <v>0</v>
      </c>
      <c r="BL99" s="46">
        <f t="shared" si="695"/>
        <v>20</v>
      </c>
      <c r="BM99" s="46">
        <f t="shared" si="695"/>
        <v>295593.56400000001</v>
      </c>
      <c r="BN99" s="46">
        <f t="shared" si="695"/>
        <v>0</v>
      </c>
      <c r="BO99" s="46">
        <f t="shared" si="695"/>
        <v>0</v>
      </c>
      <c r="BP99" s="46">
        <f t="shared" si="695"/>
        <v>0</v>
      </c>
      <c r="BQ99" s="46">
        <f t="shared" si="695"/>
        <v>0</v>
      </c>
      <c r="BR99" s="46">
        <f t="shared" si="695"/>
        <v>0</v>
      </c>
      <c r="BS99" s="46">
        <f t="shared" si="695"/>
        <v>0</v>
      </c>
      <c r="BT99" s="46">
        <f t="shared" si="695"/>
        <v>0</v>
      </c>
      <c r="BU99" s="46">
        <f t="shared" si="695"/>
        <v>0</v>
      </c>
      <c r="BV99" s="46">
        <f t="shared" si="695"/>
        <v>8</v>
      </c>
      <c r="BW99" s="46">
        <f t="shared" si="695"/>
        <v>118237.42559999999</v>
      </c>
      <c r="BX99" s="46">
        <v>5.1428571428571423</v>
      </c>
      <c r="BY99" s="46">
        <f t="shared" si="695"/>
        <v>4</v>
      </c>
      <c r="BZ99" s="46">
        <f t="shared" ref="BZ99:CZ99" si="696">SUM(BZ100:BZ101)</f>
        <v>59118.712799999994</v>
      </c>
      <c r="CA99" s="46">
        <f t="shared" si="696"/>
        <v>0</v>
      </c>
      <c r="CB99" s="46">
        <f t="shared" si="696"/>
        <v>0</v>
      </c>
      <c r="CC99" s="46">
        <f t="shared" si="696"/>
        <v>13</v>
      </c>
      <c r="CD99" s="46">
        <f t="shared" si="696"/>
        <v>192135.81659999999</v>
      </c>
      <c r="CE99" s="46">
        <f t="shared" si="696"/>
        <v>6</v>
      </c>
      <c r="CF99" s="46">
        <f t="shared" si="696"/>
        <v>88678.069199999998</v>
      </c>
      <c r="CG99" s="46">
        <f t="shared" si="696"/>
        <v>12</v>
      </c>
      <c r="CH99" s="46">
        <f t="shared" si="696"/>
        <v>147796.78200000001</v>
      </c>
      <c r="CI99" s="46">
        <f t="shared" si="696"/>
        <v>22</v>
      </c>
      <c r="CJ99" s="46">
        <f t="shared" si="696"/>
        <v>290611.64999999997</v>
      </c>
      <c r="CK99" s="46">
        <f t="shared" si="696"/>
        <v>10</v>
      </c>
      <c r="CL99" s="46">
        <f t="shared" si="696"/>
        <v>123163.985</v>
      </c>
      <c r="CM99" s="46">
        <f t="shared" si="696"/>
        <v>2</v>
      </c>
      <c r="CN99" s="46">
        <f t="shared" si="696"/>
        <v>29559.356399999997</v>
      </c>
      <c r="CO99" s="46">
        <f t="shared" si="696"/>
        <v>0</v>
      </c>
      <c r="CP99" s="46">
        <f t="shared" si="696"/>
        <v>0</v>
      </c>
      <c r="CQ99" s="46">
        <f t="shared" si="696"/>
        <v>7</v>
      </c>
      <c r="CR99" s="46">
        <f t="shared" si="696"/>
        <v>158265.72072499996</v>
      </c>
      <c r="CS99" s="46">
        <f t="shared" si="696"/>
        <v>0</v>
      </c>
      <c r="CT99" s="46">
        <f t="shared" si="696"/>
        <v>0</v>
      </c>
      <c r="CU99" s="46"/>
      <c r="CV99" s="46"/>
      <c r="CW99" s="46"/>
      <c r="CX99" s="46"/>
      <c r="CY99" s="46">
        <f t="shared" si="696"/>
        <v>319</v>
      </c>
      <c r="CZ99" s="46">
        <f t="shared" si="696"/>
        <v>4628066.6388250003</v>
      </c>
    </row>
    <row r="100" spans="1:104" ht="45" x14ac:dyDescent="0.25">
      <c r="A100" s="66"/>
      <c r="B100" s="65">
        <v>67</v>
      </c>
      <c r="C100" s="23" t="s">
        <v>207</v>
      </c>
      <c r="D100" s="21">
        <f>D98</f>
        <v>9860</v>
      </c>
      <c r="E100" s="21">
        <v>9959</v>
      </c>
      <c r="F100" s="18">
        <v>2.31</v>
      </c>
      <c r="G100" s="18"/>
      <c r="H100" s="29">
        <v>1</v>
      </c>
      <c r="I100" s="30"/>
      <c r="J100" s="17">
        <v>1.4</v>
      </c>
      <c r="K100" s="17">
        <v>1.68</v>
      </c>
      <c r="L100" s="17">
        <v>2.23</v>
      </c>
      <c r="M100" s="19">
        <v>2.57</v>
      </c>
      <c r="N100" s="22"/>
      <c r="O100" s="20">
        <f t="shared" ref="O100:O101" si="697">SUM(N100/12*9*$D100*$F100*$H100*$J100*O$9)+SUM(N100/12*3*$E100*$F100*$H100*$J100*O$9)</f>
        <v>0</v>
      </c>
      <c r="P100" s="22"/>
      <c r="Q100" s="20">
        <f t="shared" ref="Q100:Q101" si="698">SUM(P100/12*9*$D100*$F100*$H100*$J100*Q$9)+SUM(P100/12*3*$E100*$F100*$H100*$J100*Q$9)</f>
        <v>0</v>
      </c>
      <c r="R100" s="21"/>
      <c r="S100" s="20">
        <f t="shared" ref="S100:S101" si="699">SUM(R100/12*9*$D100*$F100*$H100*$J100*S$9)+SUM(R100/12*3*$E100*$F100*$H100*$J100*S$9)</f>
        <v>0</v>
      </c>
      <c r="T100" s="22"/>
      <c r="U100" s="20">
        <f t="shared" ref="U100:U101" si="700">SUM(T100/12*9*$D100*$F100*$H100*$J100*U$9)+SUM(T100/12*3*$E100*$F100*$H100*$J100*U$9)</f>
        <v>0</v>
      </c>
      <c r="V100" s="22"/>
      <c r="W100" s="20">
        <f t="shared" ref="W100:W101" si="701">SUM(V100/12*9*$D100*$F100*$H100*$J100*W$9)+SUM(V100/12*3*$E100*$F100*$H100*$J100*W$9)</f>
        <v>0</v>
      </c>
      <c r="X100" s="22"/>
      <c r="Y100" s="20">
        <f t="shared" ref="Y100:Y101" si="702">SUM(X100/12*9*$D100*$F100*$H100*$J100*Y$9)+SUM(X100/12*3*$E100*$F100*$H100*$J100*Y$9)</f>
        <v>0</v>
      </c>
      <c r="Z100" s="22"/>
      <c r="AA100" s="20">
        <f t="shared" ref="AA100:AA101" si="703">SUM(Z100/12*9*$D100*$F100*$H100*$J100*AA$9)+SUM(Z100/12*3*$E100*$F100*$H100*$J100*AA$9)</f>
        <v>0</v>
      </c>
      <c r="AB100" s="22"/>
      <c r="AC100" s="20">
        <f t="shared" ref="AC100:AC101" si="704">SUM(AB100/12*9*$D100*$F100*$H100*$J100*AC$9)+SUM(AB100/12*3*$E100*$F100*$H100*$J100*AC$9)</f>
        <v>0</v>
      </c>
      <c r="AD100" s="21"/>
      <c r="AE100" s="20">
        <f t="shared" ref="AE100:AE101" si="705">SUM(AD100/12*9*$D100*$F100*$H100*$J100*AE$9)+SUM(AD100/12*3*$E100*$F100*$H100*$J100*AE$9)</f>
        <v>0</v>
      </c>
      <c r="AF100" s="22"/>
      <c r="AG100" s="20">
        <f t="shared" ref="AG100:AG101" si="706">SUM(AF100/12*9*$D100*$F100*$H100*$J100*AG$9)+SUM(AF100/12*3*$E100*$F100*$H100*$J100*AG$9)</f>
        <v>0</v>
      </c>
      <c r="AH100" s="22"/>
      <c r="AI100" s="20">
        <f t="shared" ref="AI100:AI101" si="707">SUM(AH100/12*9*$D100*$F100*$H100*$J100*AI$9)+SUM(AH100/12*3*$E100*$F100*$H100*$J100*AI$9)</f>
        <v>0</v>
      </c>
      <c r="AJ100" s="22"/>
      <c r="AK100" s="20">
        <f t="shared" ref="AK100:AK101" si="708">SUM(AJ100/12*9*$D100*$F100*$H100*$J100*AK$9)+SUM(AJ100/12*3*$E100*$F100*$H100*$J100*AK$9)</f>
        <v>0</v>
      </c>
      <c r="AL100" s="22"/>
      <c r="AM100" s="20">
        <f t="shared" ref="AM100:AM101" si="709">SUM(AL100/12*9*$D100*$F100*$H100*$K100*AM$9)+SUM(AL100/12*3*$E100*$F100*$H100*$K100*AM$9)</f>
        <v>0</v>
      </c>
      <c r="AN100" s="22"/>
      <c r="AO100" s="20">
        <f t="shared" ref="AO100:AO101" si="710">SUM(AN100/12*9*$D100*$F100*$H100*$K100*AO$9)+SUM(AN100/12*3*$E100*$F100*$H100*$K100*AO$9)</f>
        <v>0</v>
      </c>
      <c r="AP100" s="22"/>
      <c r="AQ100" s="20">
        <f t="shared" ref="AQ100:AQ101" si="711">SUM(AP100/12*9*$D100*$F100*$H100*$K100*AQ$9)+SUM(AP100/12*3*$E100*$F100*$H100*$K100*AQ$9)</f>
        <v>0</v>
      </c>
      <c r="AR100" s="22"/>
      <c r="AS100" s="20">
        <f t="shared" ref="AS100:AS101" si="712">SUM(AR100/12*9*$D100*$F100*$H100*$K100*AS$9)+SUM(AR100/12*3*$E100*$F100*$H100*$K100*AS$9)</f>
        <v>0</v>
      </c>
      <c r="AT100" s="22"/>
      <c r="AU100" s="20">
        <f t="shared" ref="AU100:AU101" si="713">SUM(AT100/12*9*$D100*$F100*$H100*$K100*AU$9)+SUM(AT100/12*3*$E100*$F100*$H100*$K100*AU$9)</f>
        <v>0</v>
      </c>
      <c r="AV100" s="22"/>
      <c r="AW100" s="20">
        <f t="shared" ref="AW100:AW101" si="714">SUM(AV100/12*9*$D100*$F100*$H100*$K100*AW$9)+SUM(AV100/12*3*$E100*$F100*$H100*$K100*AW$9)</f>
        <v>0</v>
      </c>
      <c r="AX100" s="31">
        <v>15</v>
      </c>
      <c r="AY100" s="20">
        <f t="shared" ref="AY100:AY101" si="715">SUM(AX100/12*9*$D100*$F100*$H100*$K100*AY$9)+SUM(AX100/12*3*$E100*$F100*$H100*$K100*AY$9)</f>
        <v>575411.06700000004</v>
      </c>
      <c r="AZ100" s="22"/>
      <c r="BA100" s="20">
        <f t="shared" ref="BA100:BA101" si="716">SUM(AZ100/12*9*$D100*$F100*$H100*$J100*BA$9)+SUM(AZ100/12*3*$E100*$F100*$H100*$J100*BA$9)</f>
        <v>0</v>
      </c>
      <c r="BB100" s="22"/>
      <c r="BC100" s="20">
        <f t="shared" ref="BC100:BC101" si="717">SUM(BB100/12*9*$D100*$F100*$H100*$J100*BC$9)+SUM(BB100/12*3*$E100*$F100*$H100*$J100*BC$9)</f>
        <v>0</v>
      </c>
      <c r="BD100" s="22"/>
      <c r="BE100" s="20">
        <f t="shared" ref="BE100:BE101" si="718">SUM(BD100/12*9*$D100*$F100*$H100*$J100*BE$9)+SUM(BD100/12*3*$E100*$F100*$H100*$J100*BE$9)</f>
        <v>0</v>
      </c>
      <c r="BF100" s="22"/>
      <c r="BG100" s="20">
        <f t="shared" ref="BG100:BG101" si="719">SUM(BF100/12*9*$D100*$F100*$H100*$J100*BG$9)+SUM(BF100/12*3*$E100*$F100*$H100*$J100*BG$9)</f>
        <v>0</v>
      </c>
      <c r="BH100" s="22"/>
      <c r="BI100" s="20">
        <f t="shared" ref="BI100:BI101" si="720">SUM(BH100/12*9*$D100*$F100*$H100*$J100*BI$9)+SUM(BH100/12*3*$E100*$F100*$H100*$J100*BI$9)</f>
        <v>0</v>
      </c>
      <c r="BJ100" s="22"/>
      <c r="BK100" s="20">
        <f t="shared" ref="BK100:BK101" si="721">SUM(BJ100/12*9*$D100*$F100*$H100*$K100*BK$9)+SUM(BJ100/12*3*$E100*$F100*$H100*$K100*BK$9)</f>
        <v>0</v>
      </c>
      <c r="BL100" s="22"/>
      <c r="BM100" s="20">
        <f t="shared" ref="BM100:BM101" si="722">SUM(BL100/12*9*$D100*$F100*$H100*$K100*BM$9)+SUM(BL100/12*3*$E100*$F100*$H100*$K100*BM$9)</f>
        <v>0</v>
      </c>
      <c r="BN100" s="22"/>
      <c r="BO100" s="20">
        <f t="shared" ref="BO100:BO101" si="723">SUM(BN100/12*9*$D100*$F100*$H100*$J100*BO$9)+SUM(BN100/12*3*$E100*$F100*$H100*$J100*BO$9)</f>
        <v>0</v>
      </c>
      <c r="BP100" s="22"/>
      <c r="BQ100" s="20">
        <f t="shared" ref="BQ100:BQ101" si="724">SUM(BP100/12*9*$D100*$F100*$H100*$K100*BQ$9)+SUM(BP100/12*3*$E100*$F100*$H100*$K100*BQ$9)</f>
        <v>0</v>
      </c>
      <c r="BR100" s="22"/>
      <c r="BS100" s="20">
        <f t="shared" ref="BS100:BS101" si="725">SUM(BR100/12*9*$D100*$F100*$H100*$J100*BS$9)+SUM(BR100/12*3*$E100*$F100*$H100*$J100*BS$9)</f>
        <v>0</v>
      </c>
      <c r="BT100" s="22"/>
      <c r="BU100" s="20">
        <f t="shared" ref="BU100:BU101" si="726">SUM(BT100/12*9*$D100*$F100*$H100*$J100*BU$9)+SUM(BT100/12*3*$E100*$F100*$H100*$J100*BU$9)</f>
        <v>0</v>
      </c>
      <c r="BV100" s="31"/>
      <c r="BW100" s="20">
        <f t="shared" ref="BW100:BW101" si="727">SUM(BV100/12*9*$D100*$F100*$H100*$K100*BW$9)+SUM(BV100/12*3*$E100*$F100*$H100*$K100*BW$9)</f>
        <v>0</v>
      </c>
      <c r="BX100" s="20">
        <v>0</v>
      </c>
      <c r="BY100" s="22"/>
      <c r="BZ100" s="20">
        <f t="shared" ref="BZ100:BZ101" si="728">SUM(BY100/12*9*$D100*$F100*$H100*$K100*BZ$9)+SUM(BY100/12*3*$E100*$F100*$H100*$K100*BZ$9)</f>
        <v>0</v>
      </c>
      <c r="CA100" s="22"/>
      <c r="CB100" s="20">
        <f t="shared" ref="CB100:CB101" si="729">SUM(CA100/12*9*$D100*$F100*$H100*$K100*CB$9)+SUM(CA100/12*3*$E100*$F100*$H100*$K100*CB$9)</f>
        <v>0</v>
      </c>
      <c r="CC100" s="22"/>
      <c r="CD100" s="20">
        <f t="shared" ref="CD100:CD101" si="730">SUM(CC100/12*9*$D100*$F100*$H100*$K100*CD$9)+SUM(CC100/12*3*$E100*$F100*$H100*$K100*CD$9)</f>
        <v>0</v>
      </c>
      <c r="CE100" s="22"/>
      <c r="CF100" s="20">
        <f t="shared" ref="CF100:CF101" si="731">SUM(CE100/12*9*$D100*$F100*$H100*$K100*CF$9)+SUM(CE100/12*3*$E100*$F100*$H100*$K100*CF$9)</f>
        <v>0</v>
      </c>
      <c r="CG100" s="22"/>
      <c r="CH100" s="20">
        <f t="shared" ref="CH100:CH101" si="732">SUM(CG100/12*9*$D100*$F100*$H100*$J100*CH$9)+SUM(CG100/12*3*$E100*$F100*$H100*$J100*CH$9)</f>
        <v>0</v>
      </c>
      <c r="CI100" s="22">
        <v>1</v>
      </c>
      <c r="CJ100" s="20">
        <f t="shared" ref="CJ100:CJ101" si="733">SUM(CI100/12*9*$D100*$F100*$H100*$J100*CJ$9)+SUM(CI100/12*3*$E100*$F100*$H100*$J100*CJ$9)</f>
        <v>31967.281500000001</v>
      </c>
      <c r="CK100" s="22"/>
      <c r="CL100" s="20">
        <f t="shared" ref="CL100:CL101" si="734">SUM(CK100/12*9*$D100*$F100*$H100*$J100*CL$9)+SUM(CK100/12*3*$E100*$F100*$H100*$J100*CL$9)</f>
        <v>0</v>
      </c>
      <c r="CM100" s="22"/>
      <c r="CN100" s="20">
        <f t="shared" ref="CN100:CN101" si="735">SUM(CM100/12*9*$D100*$F100*$H100*$K100*CN$9)+SUM(CM100/12*3*$E100*$F100*$H100*$K100*CN$9)</f>
        <v>0</v>
      </c>
      <c r="CO100" s="22"/>
      <c r="CP100" s="20">
        <f t="shared" ref="CP100:CP101" si="736">SUM(CO100/12*9*$D100*$F100*$H100*$K100*CP$9)+SUM(CO100/12*3*$E100*$F100*$H100*$K100*CP$9)</f>
        <v>0</v>
      </c>
      <c r="CQ100" s="22"/>
      <c r="CR100" s="20">
        <f t="shared" ref="CR100:CR101" si="737">SUM(CQ100/12*9*$D100*$F100*$H100*$M100*CR$9)+SUM(CQ100/12*3*$E100*$F100*$H100*$M100*CR$9)</f>
        <v>0</v>
      </c>
      <c r="CS100" s="22"/>
      <c r="CT100" s="20">
        <f t="shared" ref="CT100:CT101" si="738">SUM(CS100/12*9*$D100*$F100*$H100*$L100*CT$9)+SUM(CS100/12*3*$E100*$F100*$H100*$L100*CT$9)</f>
        <v>0</v>
      </c>
      <c r="CU100" s="20"/>
      <c r="CV100" s="20"/>
      <c r="CW100" s="20"/>
      <c r="CX100" s="20"/>
      <c r="CY100" s="53">
        <f>SUM(AD100,R100,T100,AB100,N100,V100,P100,BF100,BT100,CG100,CK100,BH100,CI100,AF100,AZ100,BB100,AH100,BD100,BR100,AJ100,X100,CO100,BJ100,CM100,BL100,BY100,CC100,BV100,CA100,AL100,AN100,AP100,AR100,AT100,AX100,AV100,BP100,CS100,CQ100,CE100,Z100,BN100)</f>
        <v>16</v>
      </c>
      <c r="CZ100" s="53">
        <f>SUM(AE100,S100,U100,AC100,O100,W100,Q100,BG100,BU100,CH100,CL100,BI100,CJ100,AG100,BA100,BC100,AI100,BE100,BS100,AK100,Y100,CP100,BK100,CN100,BM100,BZ100,CD100,BW100,CB100,AM100,AO100,AQ100,AS100,AU100,AY100,AW100,BQ100,CT100,CR100,CF100,AA100,BO100)</f>
        <v>607378.34850000008</v>
      </c>
    </row>
    <row r="101" spans="1:104" x14ac:dyDescent="0.25">
      <c r="A101" s="66"/>
      <c r="B101" s="65">
        <v>68</v>
      </c>
      <c r="C101" s="23" t="s">
        <v>208</v>
      </c>
      <c r="D101" s="21">
        <f>D22</f>
        <v>9860</v>
      </c>
      <c r="E101" s="21">
        <v>9959</v>
      </c>
      <c r="F101" s="26">
        <v>0.89</v>
      </c>
      <c r="G101" s="26"/>
      <c r="H101" s="29">
        <v>1</v>
      </c>
      <c r="I101" s="30"/>
      <c r="J101" s="17">
        <v>1.4</v>
      </c>
      <c r="K101" s="17">
        <v>1.68</v>
      </c>
      <c r="L101" s="17">
        <v>2.23</v>
      </c>
      <c r="M101" s="19">
        <v>2.57</v>
      </c>
      <c r="N101" s="22"/>
      <c r="O101" s="20">
        <f t="shared" si="697"/>
        <v>0</v>
      </c>
      <c r="P101" s="22"/>
      <c r="Q101" s="20">
        <f t="shared" si="698"/>
        <v>0</v>
      </c>
      <c r="R101" s="21"/>
      <c r="S101" s="20">
        <f t="shared" si="699"/>
        <v>0</v>
      </c>
      <c r="T101" s="22"/>
      <c r="U101" s="20">
        <f t="shared" si="700"/>
        <v>0</v>
      </c>
      <c r="V101" s="22"/>
      <c r="W101" s="20">
        <f t="shared" si="701"/>
        <v>0</v>
      </c>
      <c r="X101" s="22"/>
      <c r="Y101" s="20">
        <f t="shared" si="702"/>
        <v>0</v>
      </c>
      <c r="Z101" s="22"/>
      <c r="AA101" s="20">
        <f t="shared" si="703"/>
        <v>0</v>
      </c>
      <c r="AB101" s="22"/>
      <c r="AC101" s="20">
        <f t="shared" si="704"/>
        <v>0</v>
      </c>
      <c r="AD101" s="21">
        <v>40</v>
      </c>
      <c r="AE101" s="20">
        <f t="shared" si="705"/>
        <v>492655.94</v>
      </c>
      <c r="AF101" s="22"/>
      <c r="AG101" s="20">
        <f t="shared" si="706"/>
        <v>0</v>
      </c>
      <c r="AH101" s="22"/>
      <c r="AI101" s="20">
        <f t="shared" si="707"/>
        <v>0</v>
      </c>
      <c r="AJ101" s="22"/>
      <c r="AK101" s="20">
        <f t="shared" si="708"/>
        <v>0</v>
      </c>
      <c r="AL101" s="22"/>
      <c r="AM101" s="20">
        <f t="shared" si="709"/>
        <v>0</v>
      </c>
      <c r="AN101" s="22"/>
      <c r="AO101" s="20">
        <f t="shared" si="710"/>
        <v>0</v>
      </c>
      <c r="AP101" s="22"/>
      <c r="AQ101" s="20">
        <f t="shared" si="711"/>
        <v>0</v>
      </c>
      <c r="AR101" s="31">
        <v>5</v>
      </c>
      <c r="AS101" s="20">
        <f t="shared" si="712"/>
        <v>73898.391000000003</v>
      </c>
      <c r="AT101" s="22"/>
      <c r="AU101" s="20">
        <f t="shared" si="713"/>
        <v>0</v>
      </c>
      <c r="AV101" s="22"/>
      <c r="AW101" s="20">
        <f t="shared" si="714"/>
        <v>0</v>
      </c>
      <c r="AX101" s="31">
        <v>30</v>
      </c>
      <c r="AY101" s="20">
        <f t="shared" si="715"/>
        <v>443390.34600000002</v>
      </c>
      <c r="AZ101" s="22"/>
      <c r="BA101" s="20">
        <f t="shared" si="716"/>
        <v>0</v>
      </c>
      <c r="BB101" s="22"/>
      <c r="BC101" s="20">
        <f t="shared" si="717"/>
        <v>0</v>
      </c>
      <c r="BD101" s="22">
        <v>125</v>
      </c>
      <c r="BE101" s="20">
        <f t="shared" si="718"/>
        <v>1539549.8125</v>
      </c>
      <c r="BF101" s="22"/>
      <c r="BG101" s="20">
        <f t="shared" si="719"/>
        <v>0</v>
      </c>
      <c r="BH101" s="22"/>
      <c r="BI101" s="20">
        <f t="shared" si="720"/>
        <v>0</v>
      </c>
      <c r="BJ101" s="22"/>
      <c r="BK101" s="20">
        <f t="shared" si="721"/>
        <v>0</v>
      </c>
      <c r="BL101" s="22">
        <v>20</v>
      </c>
      <c r="BM101" s="20">
        <f t="shared" si="722"/>
        <v>295593.56400000001</v>
      </c>
      <c r="BN101" s="22"/>
      <c r="BO101" s="20">
        <f t="shared" si="723"/>
        <v>0</v>
      </c>
      <c r="BP101" s="22"/>
      <c r="BQ101" s="20">
        <f t="shared" si="724"/>
        <v>0</v>
      </c>
      <c r="BR101" s="22"/>
      <c r="BS101" s="20">
        <f t="shared" si="725"/>
        <v>0</v>
      </c>
      <c r="BT101" s="22"/>
      <c r="BU101" s="20">
        <f t="shared" si="726"/>
        <v>0</v>
      </c>
      <c r="BV101" s="31">
        <v>8</v>
      </c>
      <c r="BW101" s="20">
        <f t="shared" si="727"/>
        <v>118237.42559999999</v>
      </c>
      <c r="BX101" s="20">
        <v>5.1428571428571423</v>
      </c>
      <c r="BY101" s="22">
        <v>4</v>
      </c>
      <c r="BZ101" s="20">
        <f t="shared" si="728"/>
        <v>59118.712799999994</v>
      </c>
      <c r="CA101" s="22"/>
      <c r="CB101" s="20">
        <f t="shared" si="729"/>
        <v>0</v>
      </c>
      <c r="CC101" s="31">
        <v>13</v>
      </c>
      <c r="CD101" s="20">
        <f t="shared" si="730"/>
        <v>192135.81659999999</v>
      </c>
      <c r="CE101" s="22">
        <v>6</v>
      </c>
      <c r="CF101" s="20">
        <f t="shared" si="731"/>
        <v>88678.069199999998</v>
      </c>
      <c r="CG101" s="22">
        <v>12</v>
      </c>
      <c r="CH101" s="20">
        <f t="shared" si="732"/>
        <v>147796.78200000001</v>
      </c>
      <c r="CI101" s="22">
        <v>21</v>
      </c>
      <c r="CJ101" s="20">
        <f t="shared" si="733"/>
        <v>258644.36849999998</v>
      </c>
      <c r="CK101" s="22">
        <v>10</v>
      </c>
      <c r="CL101" s="20">
        <f t="shared" si="734"/>
        <v>123163.985</v>
      </c>
      <c r="CM101" s="22">
        <v>2</v>
      </c>
      <c r="CN101" s="20">
        <f t="shared" si="735"/>
        <v>29559.356399999997</v>
      </c>
      <c r="CO101" s="22"/>
      <c r="CP101" s="20">
        <f t="shared" si="736"/>
        <v>0</v>
      </c>
      <c r="CQ101" s="31">
        <v>7</v>
      </c>
      <c r="CR101" s="20">
        <f t="shared" si="737"/>
        <v>158265.72072499996</v>
      </c>
      <c r="CS101" s="31"/>
      <c r="CT101" s="20">
        <f t="shared" si="738"/>
        <v>0</v>
      </c>
      <c r="CU101" s="20"/>
      <c r="CV101" s="20"/>
      <c r="CW101" s="20"/>
      <c r="CX101" s="20"/>
      <c r="CY101" s="53">
        <f>SUM(AD101,R101,T101,AB101,N101,V101,P101,BF101,BT101,CG101,CK101,BH101,CI101,AF101,AZ101,BB101,AH101,BD101,BR101,AJ101,X101,CO101,BJ101,CM101,BL101,BY101,CC101,BV101,CA101,AL101,AN101,AP101,AR101,AT101,AX101,AV101,BP101,CS101,CQ101,CE101,Z101,BN101)</f>
        <v>303</v>
      </c>
      <c r="CZ101" s="53">
        <f>SUM(AE101,S101,U101,AC101,O101,W101,Q101,BG101,BU101,CH101,CL101,BI101,CJ101,AG101,BA101,BC101,AI101,BE101,BS101,AK101,Y101,CP101,BK101,CN101,BM101,BZ101,CD101,BW101,CB101,AM101,AO101,AQ101,AS101,AU101,AY101,AW101,BQ101,CT101,CR101,CF101,AA101,BO101)</f>
        <v>4020688.290325</v>
      </c>
    </row>
    <row r="102" spans="1:104" x14ac:dyDescent="0.25">
      <c r="A102" s="75">
        <v>23</v>
      </c>
      <c r="B102" s="84"/>
      <c r="C102" s="71" t="s">
        <v>209</v>
      </c>
      <c r="D102" s="79"/>
      <c r="E102" s="79">
        <v>9959</v>
      </c>
      <c r="F102" s="80">
        <v>0.9</v>
      </c>
      <c r="G102" s="80"/>
      <c r="H102" s="85">
        <v>1</v>
      </c>
      <c r="I102" s="86"/>
      <c r="J102" s="17">
        <v>1.4</v>
      </c>
      <c r="K102" s="17">
        <v>1.68</v>
      </c>
      <c r="L102" s="17">
        <v>2.23</v>
      </c>
      <c r="M102" s="19">
        <v>2.57</v>
      </c>
      <c r="N102" s="46">
        <f>N103</f>
        <v>0</v>
      </c>
      <c r="O102" s="46">
        <f>O103</f>
        <v>0</v>
      </c>
      <c r="P102" s="46">
        <f t="shared" ref="P102:CA102" si="739">P103</f>
        <v>0</v>
      </c>
      <c r="Q102" s="46">
        <f t="shared" si="739"/>
        <v>0</v>
      </c>
      <c r="R102" s="46">
        <f t="shared" si="739"/>
        <v>0</v>
      </c>
      <c r="S102" s="46">
        <f t="shared" si="739"/>
        <v>0</v>
      </c>
      <c r="T102" s="46">
        <f t="shared" si="739"/>
        <v>0</v>
      </c>
      <c r="U102" s="46">
        <f t="shared" si="739"/>
        <v>0</v>
      </c>
      <c r="V102" s="46">
        <f t="shared" si="739"/>
        <v>0</v>
      </c>
      <c r="W102" s="46">
        <f t="shared" si="739"/>
        <v>0</v>
      </c>
      <c r="X102" s="87">
        <f t="shared" si="739"/>
        <v>0</v>
      </c>
      <c r="Y102" s="87">
        <f t="shared" si="739"/>
        <v>0</v>
      </c>
      <c r="Z102" s="87">
        <f t="shared" si="739"/>
        <v>0</v>
      </c>
      <c r="AA102" s="87">
        <f t="shared" si="739"/>
        <v>0</v>
      </c>
      <c r="AB102" s="46">
        <f t="shared" si="739"/>
        <v>0</v>
      </c>
      <c r="AC102" s="46">
        <f t="shared" si="739"/>
        <v>0</v>
      </c>
      <c r="AD102" s="46">
        <f t="shared" si="739"/>
        <v>11</v>
      </c>
      <c r="AE102" s="46">
        <f t="shared" si="739"/>
        <v>137002.63500000001</v>
      </c>
      <c r="AF102" s="46">
        <f t="shared" si="739"/>
        <v>1</v>
      </c>
      <c r="AG102" s="46">
        <f t="shared" si="739"/>
        <v>12454.785</v>
      </c>
      <c r="AH102" s="46">
        <f t="shared" si="739"/>
        <v>0</v>
      </c>
      <c r="AI102" s="46">
        <f t="shared" si="739"/>
        <v>0</v>
      </c>
      <c r="AJ102" s="46">
        <f t="shared" si="739"/>
        <v>0</v>
      </c>
      <c r="AK102" s="46">
        <f t="shared" si="739"/>
        <v>0</v>
      </c>
      <c r="AL102" s="46">
        <f t="shared" si="739"/>
        <v>0</v>
      </c>
      <c r="AM102" s="46">
        <f t="shared" si="739"/>
        <v>0</v>
      </c>
      <c r="AN102" s="46">
        <f t="shared" si="739"/>
        <v>0</v>
      </c>
      <c r="AO102" s="46">
        <f t="shared" si="739"/>
        <v>0</v>
      </c>
      <c r="AP102" s="46">
        <f t="shared" si="739"/>
        <v>0</v>
      </c>
      <c r="AQ102" s="46">
        <f t="shared" si="739"/>
        <v>0</v>
      </c>
      <c r="AR102" s="46">
        <f t="shared" si="739"/>
        <v>6</v>
      </c>
      <c r="AS102" s="46">
        <f t="shared" si="739"/>
        <v>89674.452000000005</v>
      </c>
      <c r="AT102" s="46">
        <f t="shared" si="739"/>
        <v>0</v>
      </c>
      <c r="AU102" s="46">
        <f t="shared" si="739"/>
        <v>0</v>
      </c>
      <c r="AV102" s="46">
        <f t="shared" si="739"/>
        <v>70</v>
      </c>
      <c r="AW102" s="46">
        <f t="shared" si="739"/>
        <v>1046201.94</v>
      </c>
      <c r="AX102" s="46">
        <f t="shared" si="739"/>
        <v>90</v>
      </c>
      <c r="AY102" s="46">
        <f t="shared" si="739"/>
        <v>1345116.78</v>
      </c>
      <c r="AZ102" s="46">
        <f t="shared" si="739"/>
        <v>31</v>
      </c>
      <c r="BA102" s="46">
        <f t="shared" si="739"/>
        <v>386098.33499999996</v>
      </c>
      <c r="BB102" s="46">
        <f t="shared" si="739"/>
        <v>0</v>
      </c>
      <c r="BC102" s="46">
        <f t="shared" si="739"/>
        <v>0</v>
      </c>
      <c r="BD102" s="46">
        <f t="shared" si="739"/>
        <v>120</v>
      </c>
      <c r="BE102" s="46">
        <f t="shared" si="739"/>
        <v>1494574.2</v>
      </c>
      <c r="BF102" s="46">
        <f t="shared" si="739"/>
        <v>4</v>
      </c>
      <c r="BG102" s="46">
        <f t="shared" si="739"/>
        <v>49819.14</v>
      </c>
      <c r="BH102" s="46">
        <f t="shared" si="739"/>
        <v>0</v>
      </c>
      <c r="BI102" s="46">
        <f t="shared" si="739"/>
        <v>0</v>
      </c>
      <c r="BJ102" s="46">
        <f t="shared" si="739"/>
        <v>0</v>
      </c>
      <c r="BK102" s="46">
        <f t="shared" si="739"/>
        <v>0</v>
      </c>
      <c r="BL102" s="46">
        <f t="shared" si="739"/>
        <v>45</v>
      </c>
      <c r="BM102" s="46">
        <f t="shared" si="739"/>
        <v>672558.39</v>
      </c>
      <c r="BN102" s="46">
        <f t="shared" si="739"/>
        <v>0</v>
      </c>
      <c r="BO102" s="46">
        <f t="shared" si="739"/>
        <v>0</v>
      </c>
      <c r="BP102" s="46">
        <f t="shared" si="739"/>
        <v>0</v>
      </c>
      <c r="BQ102" s="46">
        <f t="shared" si="739"/>
        <v>0</v>
      </c>
      <c r="BR102" s="46">
        <f t="shared" si="739"/>
        <v>260</v>
      </c>
      <c r="BS102" s="46">
        <f t="shared" si="739"/>
        <v>3238244.1</v>
      </c>
      <c r="BT102" s="46">
        <f t="shared" si="739"/>
        <v>0</v>
      </c>
      <c r="BU102" s="46">
        <f t="shared" si="739"/>
        <v>0</v>
      </c>
      <c r="BV102" s="46">
        <f t="shared" si="739"/>
        <v>12</v>
      </c>
      <c r="BW102" s="46">
        <f t="shared" si="739"/>
        <v>179348.90400000001</v>
      </c>
      <c r="BX102" s="46">
        <v>34.285714285714285</v>
      </c>
      <c r="BY102" s="46">
        <f t="shared" si="739"/>
        <v>30</v>
      </c>
      <c r="BZ102" s="46">
        <f t="shared" si="739"/>
        <v>448372.26</v>
      </c>
      <c r="CA102" s="46">
        <f t="shared" si="739"/>
        <v>3</v>
      </c>
      <c r="CB102" s="46">
        <f t="shared" ref="CB102:CT102" si="740">CB103</f>
        <v>44837.226000000002</v>
      </c>
      <c r="CC102" s="46">
        <f t="shared" si="740"/>
        <v>80</v>
      </c>
      <c r="CD102" s="46">
        <f t="shared" si="740"/>
        <v>1195659.3599999999</v>
      </c>
      <c r="CE102" s="46">
        <f t="shared" si="740"/>
        <v>180</v>
      </c>
      <c r="CF102" s="46">
        <f t="shared" si="740"/>
        <v>2690233.56</v>
      </c>
      <c r="CG102" s="46">
        <f t="shared" si="740"/>
        <v>24</v>
      </c>
      <c r="CH102" s="46">
        <f t="shared" si="740"/>
        <v>298914.83999999997</v>
      </c>
      <c r="CI102" s="46">
        <f t="shared" si="740"/>
        <v>330</v>
      </c>
      <c r="CJ102" s="46">
        <f t="shared" si="740"/>
        <v>4110079.05</v>
      </c>
      <c r="CK102" s="46">
        <f t="shared" si="740"/>
        <v>100</v>
      </c>
      <c r="CL102" s="46">
        <f t="shared" si="740"/>
        <v>1245478.5</v>
      </c>
      <c r="CM102" s="46">
        <f t="shared" si="740"/>
        <v>42</v>
      </c>
      <c r="CN102" s="46">
        <f t="shared" si="740"/>
        <v>627721.16399999999</v>
      </c>
      <c r="CO102" s="46">
        <f t="shared" si="740"/>
        <v>18</v>
      </c>
      <c r="CP102" s="46">
        <f t="shared" si="740"/>
        <v>269023.35600000003</v>
      </c>
      <c r="CQ102" s="46">
        <f t="shared" si="740"/>
        <v>10</v>
      </c>
      <c r="CR102" s="46">
        <f t="shared" si="740"/>
        <v>228634.26749999996</v>
      </c>
      <c r="CS102" s="46">
        <f t="shared" si="740"/>
        <v>35</v>
      </c>
      <c r="CT102" s="46">
        <f t="shared" si="740"/>
        <v>694354.26375000004</v>
      </c>
      <c r="CU102" s="46"/>
      <c r="CV102" s="46"/>
      <c r="CW102" s="46"/>
      <c r="CX102" s="46"/>
      <c r="CY102" s="46">
        <f t="shared" ref="CY102:CZ102" si="741">CY103</f>
        <v>1502</v>
      </c>
      <c r="CZ102" s="46">
        <f t="shared" si="741"/>
        <v>20504401.508249998</v>
      </c>
    </row>
    <row r="103" spans="1:104" x14ac:dyDescent="0.25">
      <c r="A103" s="66"/>
      <c r="B103" s="65">
        <v>69</v>
      </c>
      <c r="C103" s="16" t="s">
        <v>210</v>
      </c>
      <c r="D103" s="21">
        <f>D101</f>
        <v>9860</v>
      </c>
      <c r="E103" s="21">
        <v>9959</v>
      </c>
      <c r="F103" s="18">
        <v>0.9</v>
      </c>
      <c r="G103" s="18"/>
      <c r="H103" s="29">
        <v>1</v>
      </c>
      <c r="I103" s="30"/>
      <c r="J103" s="17">
        <v>1.4</v>
      </c>
      <c r="K103" s="17">
        <v>1.68</v>
      </c>
      <c r="L103" s="17">
        <v>2.23</v>
      </c>
      <c r="M103" s="19">
        <v>2.57</v>
      </c>
      <c r="N103" s="22"/>
      <c r="O103" s="20">
        <f>SUM(N103/12*9*$D103*$F103*$H103*$J103*O$9)+SUM(N103/12*3*$E103*$F103*$H103*$J103*O$9)</f>
        <v>0</v>
      </c>
      <c r="P103" s="22"/>
      <c r="Q103" s="20">
        <f>SUM(P103/12*9*$D103*$F103*$H103*$J103*Q$9)+SUM(P103/12*3*$E103*$F103*$H103*$J103*Q$9)</f>
        <v>0</v>
      </c>
      <c r="R103" s="21"/>
      <c r="S103" s="20">
        <f>SUM(R103/12*9*$D103*$F103*$H103*$J103*S$9)+SUM(R103/12*3*$E103*$F103*$H103*$J103*S$9)</f>
        <v>0</v>
      </c>
      <c r="T103" s="22"/>
      <c r="U103" s="20">
        <f>SUM(T103/12*9*$D103*$F103*$H103*$J103*U$9)+SUM(T103/12*3*$E103*$F103*$H103*$J103*U$9)</f>
        <v>0</v>
      </c>
      <c r="V103" s="22"/>
      <c r="W103" s="20">
        <f>SUM(V103/12*9*$D103*$F103*$H103*$J103*W$9)+SUM(V103/12*3*$E103*$F103*$H103*$J103*W$9)</f>
        <v>0</v>
      </c>
      <c r="X103" s="22"/>
      <c r="Y103" s="20">
        <f>SUM(X103/12*9*$D103*$F103*$H103*$J103*Y$9)+SUM(X103/12*3*$E103*$F103*$H103*$J103*Y$9)</f>
        <v>0</v>
      </c>
      <c r="Z103" s="22"/>
      <c r="AA103" s="20">
        <f>SUM(Z103/12*9*$D103*$F103*$H103*$J103*AA$9)+SUM(Z103/12*3*$E103*$F103*$H103*$J103*AA$9)</f>
        <v>0</v>
      </c>
      <c r="AB103" s="22"/>
      <c r="AC103" s="20">
        <f>SUM(AB103/12*9*$D103*$F103*$H103*$J103*AC$9)+SUM(AB103/12*3*$E103*$F103*$H103*$J103*AC$9)</f>
        <v>0</v>
      </c>
      <c r="AD103" s="21">
        <v>11</v>
      </c>
      <c r="AE103" s="20">
        <f>SUM(AD103/12*9*$D103*$F103*$H103*$J103*AE$9)+SUM(AD103/12*3*$E103*$F103*$H103*$J103*AE$9)</f>
        <v>137002.63500000001</v>
      </c>
      <c r="AF103" s="22">
        <v>1</v>
      </c>
      <c r="AG103" s="20">
        <f>SUM(AF103/12*9*$D103*$F103*$H103*$J103*AG$9)+SUM(AF103/12*3*$E103*$F103*$H103*$J103*AG$9)</f>
        <v>12454.785</v>
      </c>
      <c r="AH103" s="22"/>
      <c r="AI103" s="20">
        <f>SUM(AH103/12*9*$D103*$F103*$H103*$J103*AI$9)+SUM(AH103/12*3*$E103*$F103*$H103*$J103*AI$9)</f>
        <v>0</v>
      </c>
      <c r="AJ103" s="22"/>
      <c r="AK103" s="20">
        <f>SUM(AJ103/12*9*$D103*$F103*$H103*$J103*AK$9)+SUM(AJ103/12*3*$E103*$F103*$H103*$J103*AK$9)</f>
        <v>0</v>
      </c>
      <c r="AL103" s="22"/>
      <c r="AM103" s="20">
        <f>SUM(AL103/12*9*$D103*$F103*$H103*$K103*AM$9)+SUM(AL103/12*3*$E103*$F103*$H103*$K103*AM$9)</f>
        <v>0</v>
      </c>
      <c r="AN103" s="22"/>
      <c r="AO103" s="20">
        <f>SUM(AN103/12*9*$D103*$F103*$H103*$K103*AO$9)+SUM(AN103/12*3*$E103*$F103*$H103*$K103*AO$9)</f>
        <v>0</v>
      </c>
      <c r="AP103" s="22"/>
      <c r="AQ103" s="20">
        <f>SUM(AP103/12*9*$D103*$F103*$H103*$K103*AQ$9)+SUM(AP103/12*3*$E103*$F103*$H103*$K103*AQ$9)</f>
        <v>0</v>
      </c>
      <c r="AR103" s="31">
        <v>6</v>
      </c>
      <c r="AS103" s="20">
        <f>SUM(AR103/12*9*$D103*$F103*$H103*$K103*AS$9)+SUM(AR103/12*3*$E103*$F103*$H103*$K103*AS$9)</f>
        <v>89674.452000000005</v>
      </c>
      <c r="AT103" s="22"/>
      <c r="AU103" s="20">
        <f>SUM(AT103/12*9*$D103*$F103*$H103*$K103*AU$9)+SUM(AT103/12*3*$E103*$F103*$H103*$K103*AU$9)</f>
        <v>0</v>
      </c>
      <c r="AV103" s="31">
        <v>70</v>
      </c>
      <c r="AW103" s="20">
        <f>SUM(AV103/12*9*$D103*$F103*$H103*$K103*AW$9)+SUM(AV103/12*3*$E103*$F103*$H103*$K103*AW$9)</f>
        <v>1046201.94</v>
      </c>
      <c r="AX103" s="31">
        <v>90</v>
      </c>
      <c r="AY103" s="20">
        <f>SUM(AX103/12*9*$D103*$F103*$H103*$K103*AY$9)+SUM(AX103/12*3*$E103*$F103*$H103*$K103*AY$9)</f>
        <v>1345116.78</v>
      </c>
      <c r="AZ103" s="22">
        <v>31</v>
      </c>
      <c r="BA103" s="20">
        <f>SUM(AZ103/12*9*$D103*$F103*$H103*$J103*BA$9)+SUM(AZ103/12*3*$E103*$F103*$H103*$J103*BA$9)</f>
        <v>386098.33499999996</v>
      </c>
      <c r="BB103" s="22"/>
      <c r="BC103" s="20">
        <f>SUM(BB103/12*9*$D103*$F103*$H103*$J103*BC$9)+SUM(BB103/12*3*$E103*$F103*$H103*$J103*BC$9)</f>
        <v>0</v>
      </c>
      <c r="BD103" s="22">
        <v>120</v>
      </c>
      <c r="BE103" s="20">
        <f>SUM(BD103/12*9*$D103*$F103*$H103*$J103*BE$9)+SUM(BD103/12*3*$E103*$F103*$H103*$J103*BE$9)</f>
        <v>1494574.2</v>
      </c>
      <c r="BF103" s="22">
        <v>4</v>
      </c>
      <c r="BG103" s="20">
        <f>SUM(BF103/12*9*$D103*$F103*$H103*$J103*BG$9)+SUM(BF103/12*3*$E103*$F103*$H103*$J103*BG$9)</f>
        <v>49819.14</v>
      </c>
      <c r="BH103" s="22"/>
      <c r="BI103" s="20">
        <f>SUM(BH103/12*9*$D103*$F103*$H103*$J103*BI$9)+SUM(BH103/12*3*$E103*$F103*$H103*$J103*BI$9)</f>
        <v>0</v>
      </c>
      <c r="BJ103" s="22"/>
      <c r="BK103" s="20">
        <f>SUM(BJ103/12*9*$D103*$F103*$H103*$K103*BK$9)+SUM(BJ103/12*3*$E103*$F103*$H103*$K103*BK$9)</f>
        <v>0</v>
      </c>
      <c r="BL103" s="22">
        <v>45</v>
      </c>
      <c r="BM103" s="20">
        <f>SUM(BL103/12*9*$D103*$F103*$H103*$K103*BM$9)+SUM(BL103/12*3*$E103*$F103*$H103*$K103*BM$9)</f>
        <v>672558.39</v>
      </c>
      <c r="BN103" s="22"/>
      <c r="BO103" s="20">
        <f>SUM(BN103/12*9*$D103*$F103*$H103*$J103*BO$9)+SUM(BN103/12*3*$E103*$F103*$H103*$J103*BO$9)</f>
        <v>0</v>
      </c>
      <c r="BP103" s="31"/>
      <c r="BQ103" s="20">
        <f>SUM(BP103/12*9*$D103*$F103*$H103*$K103*BQ$9)+SUM(BP103/12*3*$E103*$F103*$H103*$K103*BQ$9)</f>
        <v>0</v>
      </c>
      <c r="BR103" s="22">
        <v>260</v>
      </c>
      <c r="BS103" s="20">
        <f>SUM(BR103/12*9*$D103*$F103*$H103*$J103*BS$9)+SUM(BR103/12*3*$E103*$F103*$H103*$J103*BS$9)</f>
        <v>3238244.1</v>
      </c>
      <c r="BT103" s="22"/>
      <c r="BU103" s="20">
        <f>SUM(BT103/12*9*$D103*$F103*$H103*$J103*BU$9)+SUM(BT103/12*3*$E103*$F103*$H103*$J103*BU$9)</f>
        <v>0</v>
      </c>
      <c r="BV103" s="31">
        <v>12</v>
      </c>
      <c r="BW103" s="20">
        <f>SUM(BV103/12*9*$D103*$F103*$H103*$K103*BW$9)+SUM(BV103/12*3*$E103*$F103*$H103*$K103*BW$9)</f>
        <v>179348.90400000001</v>
      </c>
      <c r="BX103" s="20">
        <v>34.285714285714285</v>
      </c>
      <c r="BY103" s="31">
        <v>30</v>
      </c>
      <c r="BZ103" s="20">
        <f>SUM(BY103/12*9*$D103*$F103*$H103*$K103*BZ$9)+SUM(BY103/12*3*$E103*$F103*$H103*$K103*BZ$9)</f>
        <v>448372.26</v>
      </c>
      <c r="CA103" s="31">
        <v>3</v>
      </c>
      <c r="CB103" s="20">
        <f>SUM(CA103/12*9*$D103*$F103*$H103*$K103*CB$9)+SUM(CA103/12*3*$E103*$F103*$H103*$K103*CB$9)</f>
        <v>44837.226000000002</v>
      </c>
      <c r="CC103" s="31">
        <v>80</v>
      </c>
      <c r="CD103" s="20">
        <f t="shared" ref="CD103" si="742">SUM(CC103/12*9*$D103*$F103*$H103*$K103*CD$9)+SUM(CC103/12*3*$E103*$F103*$H103*$K103*CD$9)</f>
        <v>1195659.3599999999</v>
      </c>
      <c r="CE103" s="22">
        <v>180</v>
      </c>
      <c r="CF103" s="20">
        <f>SUM(CE103/12*9*$D103*$F103*$H103*$K103*CF$9)+SUM(CE103/12*3*$E103*$F103*$H103*$K103*CF$9)</f>
        <v>2690233.56</v>
      </c>
      <c r="CG103" s="22">
        <v>24</v>
      </c>
      <c r="CH103" s="20">
        <f>SUM(CG103/12*9*$D103*$F103*$H103*$J103*CH$9)+SUM(CG103/12*3*$E103*$F103*$H103*$J103*CH$9)</f>
        <v>298914.83999999997</v>
      </c>
      <c r="CI103" s="22">
        <v>330</v>
      </c>
      <c r="CJ103" s="20">
        <f>SUM(CI103/12*9*$D103*$F103*$H103*$J103*CJ$9)+SUM(CI103/12*3*$E103*$F103*$H103*$J103*CJ$9)</f>
        <v>4110079.05</v>
      </c>
      <c r="CK103" s="22">
        <v>100</v>
      </c>
      <c r="CL103" s="20">
        <f>SUM(CK103/12*9*$D103*$F103*$H103*$J103*CL$9)+SUM(CK103/12*3*$E103*$F103*$H103*$J103*CL$9)</f>
        <v>1245478.5</v>
      </c>
      <c r="CM103" s="22">
        <v>42</v>
      </c>
      <c r="CN103" s="20">
        <f>SUM(CM103/12*9*$D103*$F103*$H103*$K103*CN$9)+SUM(CM103/12*3*$E103*$F103*$H103*$K103*CN$9)</f>
        <v>627721.16399999999</v>
      </c>
      <c r="CO103" s="22">
        <v>18</v>
      </c>
      <c r="CP103" s="20">
        <f>SUM(CO103/12*9*$D103*$F103*$H103*$K103*CP$9)+SUM(CO103/12*3*$E103*$F103*$H103*$K103*CP$9)</f>
        <v>269023.35600000003</v>
      </c>
      <c r="CQ103" s="31">
        <v>10</v>
      </c>
      <c r="CR103" s="20">
        <f>SUM(CQ103/12*9*$D103*$F103*$H103*$M103*CR$9)+SUM(CQ103/12*3*$E103*$F103*$H103*$M103*CR$9)</f>
        <v>228634.26749999996</v>
      </c>
      <c r="CS103" s="31">
        <f>30+5</f>
        <v>35</v>
      </c>
      <c r="CT103" s="20">
        <f>SUM(CS103/12*9*$D103*$F103*$H103*$L103*CT$9)+SUM(CS103/12*3*$E103*$F103*$H103*$L103*CT$9)</f>
        <v>694354.26375000004</v>
      </c>
      <c r="CU103" s="20"/>
      <c r="CV103" s="20"/>
      <c r="CW103" s="20"/>
      <c r="CX103" s="20"/>
      <c r="CY103" s="53">
        <f>SUM(AD103,R103,T103,AB103,N103,V103,P103,BF103,BT103,CG103,CK103,BH103,CI103,AF103,AZ103,BB103,AH103,BD103,BR103,AJ103,X103,CO103,BJ103,CM103,BL103,BY103,CC103,BV103,CA103,AL103,AN103,AP103,AR103,AT103,AX103,AV103,BP103,CS103,CQ103,CE103,Z103,BN103)</f>
        <v>1502</v>
      </c>
      <c r="CZ103" s="53">
        <f>SUM(AE103,S103,U103,AC103,O103,W103,Q103,BG103,BU103,CH103,CL103,BI103,CJ103,AG103,BA103,BC103,AI103,BE103,BS103,AK103,Y103,CP103,BK103,CN103,BM103,BZ103,CD103,BW103,CB103,AM103,AO103,AQ103,AS103,AU103,AY103,AW103,BQ103,CT103,CR103,CF103,AA103,BO103)</f>
        <v>20504401.508249998</v>
      </c>
    </row>
    <row r="104" spans="1:104" x14ac:dyDescent="0.25">
      <c r="A104" s="75">
        <v>24</v>
      </c>
      <c r="B104" s="84"/>
      <c r="C104" s="71" t="s">
        <v>211</v>
      </c>
      <c r="D104" s="79"/>
      <c r="E104" s="79">
        <v>9959</v>
      </c>
      <c r="F104" s="80">
        <v>1.46</v>
      </c>
      <c r="G104" s="80"/>
      <c r="H104" s="85"/>
      <c r="I104" s="86"/>
      <c r="J104" s="17"/>
      <c r="K104" s="17"/>
      <c r="L104" s="17"/>
      <c r="M104" s="19">
        <v>2.57</v>
      </c>
      <c r="N104" s="46">
        <f>N105</f>
        <v>0</v>
      </c>
      <c r="O104" s="46">
        <f>O105</f>
        <v>0</v>
      </c>
      <c r="P104" s="46">
        <f t="shared" ref="P104:CA104" si="743">P105</f>
        <v>100</v>
      </c>
      <c r="Q104" s="46">
        <f t="shared" si="743"/>
        <v>2020442.9</v>
      </c>
      <c r="R104" s="46">
        <f t="shared" si="743"/>
        <v>0</v>
      </c>
      <c r="S104" s="46">
        <f t="shared" si="743"/>
        <v>0</v>
      </c>
      <c r="T104" s="46">
        <f t="shared" si="743"/>
        <v>0</v>
      </c>
      <c r="U104" s="46">
        <f t="shared" si="743"/>
        <v>0</v>
      </c>
      <c r="V104" s="46">
        <f t="shared" si="743"/>
        <v>0</v>
      </c>
      <c r="W104" s="46">
        <f t="shared" si="743"/>
        <v>0</v>
      </c>
      <c r="X104" s="87">
        <f t="shared" si="743"/>
        <v>0</v>
      </c>
      <c r="Y104" s="87">
        <f t="shared" si="743"/>
        <v>0</v>
      </c>
      <c r="Z104" s="87">
        <f t="shared" si="743"/>
        <v>0</v>
      </c>
      <c r="AA104" s="87">
        <f t="shared" si="743"/>
        <v>0</v>
      </c>
      <c r="AB104" s="46">
        <f t="shared" si="743"/>
        <v>0</v>
      </c>
      <c r="AC104" s="46">
        <f t="shared" si="743"/>
        <v>0</v>
      </c>
      <c r="AD104" s="46">
        <f t="shared" si="743"/>
        <v>0</v>
      </c>
      <c r="AE104" s="46">
        <f t="shared" si="743"/>
        <v>0</v>
      </c>
      <c r="AF104" s="46">
        <f t="shared" si="743"/>
        <v>0</v>
      </c>
      <c r="AG104" s="46">
        <f t="shared" si="743"/>
        <v>0</v>
      </c>
      <c r="AH104" s="46">
        <f t="shared" si="743"/>
        <v>0</v>
      </c>
      <c r="AI104" s="46">
        <f t="shared" si="743"/>
        <v>0</v>
      </c>
      <c r="AJ104" s="46">
        <f t="shared" si="743"/>
        <v>0</v>
      </c>
      <c r="AK104" s="46">
        <f t="shared" si="743"/>
        <v>0</v>
      </c>
      <c r="AL104" s="46">
        <f t="shared" si="743"/>
        <v>0</v>
      </c>
      <c r="AM104" s="46">
        <f t="shared" si="743"/>
        <v>0</v>
      </c>
      <c r="AN104" s="46">
        <f t="shared" si="743"/>
        <v>0</v>
      </c>
      <c r="AO104" s="46">
        <f t="shared" si="743"/>
        <v>0</v>
      </c>
      <c r="AP104" s="46">
        <f t="shared" si="743"/>
        <v>0</v>
      </c>
      <c r="AQ104" s="46">
        <f t="shared" si="743"/>
        <v>0</v>
      </c>
      <c r="AR104" s="46">
        <f t="shared" si="743"/>
        <v>0</v>
      </c>
      <c r="AS104" s="46">
        <f t="shared" si="743"/>
        <v>0</v>
      </c>
      <c r="AT104" s="46">
        <f t="shared" si="743"/>
        <v>0</v>
      </c>
      <c r="AU104" s="46">
        <f t="shared" si="743"/>
        <v>0</v>
      </c>
      <c r="AV104" s="46">
        <f t="shared" si="743"/>
        <v>5</v>
      </c>
      <c r="AW104" s="46">
        <f t="shared" si="743"/>
        <v>121226.57399999999</v>
      </c>
      <c r="AX104" s="46">
        <f t="shared" si="743"/>
        <v>0</v>
      </c>
      <c r="AY104" s="46">
        <f t="shared" si="743"/>
        <v>0</v>
      </c>
      <c r="AZ104" s="46">
        <f t="shared" si="743"/>
        <v>2</v>
      </c>
      <c r="BA104" s="46">
        <f t="shared" si="743"/>
        <v>40408.857999999993</v>
      </c>
      <c r="BB104" s="46">
        <f t="shared" si="743"/>
        <v>0</v>
      </c>
      <c r="BC104" s="46">
        <f t="shared" si="743"/>
        <v>0</v>
      </c>
      <c r="BD104" s="46">
        <f t="shared" si="743"/>
        <v>0</v>
      </c>
      <c r="BE104" s="46">
        <f t="shared" si="743"/>
        <v>0</v>
      </c>
      <c r="BF104" s="46">
        <f t="shared" si="743"/>
        <v>5</v>
      </c>
      <c r="BG104" s="46">
        <f t="shared" si="743"/>
        <v>101022.14499999999</v>
      </c>
      <c r="BH104" s="46">
        <f t="shared" si="743"/>
        <v>0</v>
      </c>
      <c r="BI104" s="46">
        <f t="shared" si="743"/>
        <v>0</v>
      </c>
      <c r="BJ104" s="46">
        <f t="shared" si="743"/>
        <v>0</v>
      </c>
      <c r="BK104" s="46">
        <f t="shared" si="743"/>
        <v>0</v>
      </c>
      <c r="BL104" s="46">
        <f t="shared" si="743"/>
        <v>10</v>
      </c>
      <c r="BM104" s="46">
        <f t="shared" si="743"/>
        <v>242453.14799999999</v>
      </c>
      <c r="BN104" s="46">
        <f t="shared" si="743"/>
        <v>0</v>
      </c>
      <c r="BO104" s="46">
        <f t="shared" si="743"/>
        <v>0</v>
      </c>
      <c r="BP104" s="46">
        <f t="shared" si="743"/>
        <v>6</v>
      </c>
      <c r="BQ104" s="46">
        <f t="shared" si="743"/>
        <v>145471.88879999999</v>
      </c>
      <c r="BR104" s="46">
        <f t="shared" si="743"/>
        <v>0</v>
      </c>
      <c r="BS104" s="46">
        <f t="shared" si="743"/>
        <v>0</v>
      </c>
      <c r="BT104" s="46">
        <f t="shared" si="743"/>
        <v>0</v>
      </c>
      <c r="BU104" s="46">
        <f t="shared" si="743"/>
        <v>0</v>
      </c>
      <c r="BV104" s="46">
        <f t="shared" si="743"/>
        <v>0</v>
      </c>
      <c r="BW104" s="46">
        <f t="shared" si="743"/>
        <v>0</v>
      </c>
      <c r="BX104" s="46">
        <v>3.4285714285714284</v>
      </c>
      <c r="BY104" s="46">
        <f t="shared" si="743"/>
        <v>2</v>
      </c>
      <c r="BZ104" s="46">
        <f t="shared" si="743"/>
        <v>48490.6296</v>
      </c>
      <c r="CA104" s="46">
        <f t="shared" si="743"/>
        <v>0</v>
      </c>
      <c r="CB104" s="46">
        <f t="shared" ref="CB104:CT104" si="744">CB105</f>
        <v>0</v>
      </c>
      <c r="CC104" s="46">
        <f t="shared" si="744"/>
        <v>0</v>
      </c>
      <c r="CD104" s="46">
        <f t="shared" si="744"/>
        <v>0</v>
      </c>
      <c r="CE104" s="46">
        <f t="shared" si="744"/>
        <v>5</v>
      </c>
      <c r="CF104" s="46">
        <f t="shared" si="744"/>
        <v>121226.57399999999</v>
      </c>
      <c r="CG104" s="46">
        <f t="shared" si="744"/>
        <v>1</v>
      </c>
      <c r="CH104" s="46">
        <f t="shared" si="744"/>
        <v>20204.428999999996</v>
      </c>
      <c r="CI104" s="46">
        <f t="shared" si="744"/>
        <v>3</v>
      </c>
      <c r="CJ104" s="46">
        <f t="shared" si="744"/>
        <v>60613.286999999989</v>
      </c>
      <c r="CK104" s="46">
        <f t="shared" si="744"/>
        <v>6</v>
      </c>
      <c r="CL104" s="46">
        <f t="shared" si="744"/>
        <v>121226.57399999998</v>
      </c>
      <c r="CM104" s="46">
        <f t="shared" si="744"/>
        <v>8</v>
      </c>
      <c r="CN104" s="46">
        <f t="shared" si="744"/>
        <v>193962.5184</v>
      </c>
      <c r="CO104" s="46">
        <f t="shared" si="744"/>
        <v>0</v>
      </c>
      <c r="CP104" s="46">
        <f t="shared" si="744"/>
        <v>0</v>
      </c>
      <c r="CQ104" s="46">
        <f t="shared" si="744"/>
        <v>5</v>
      </c>
      <c r="CR104" s="46">
        <f t="shared" si="744"/>
        <v>185447.79475</v>
      </c>
      <c r="CS104" s="46">
        <f t="shared" si="744"/>
        <v>11</v>
      </c>
      <c r="CT104" s="46">
        <f t="shared" si="744"/>
        <v>354010.45954999997</v>
      </c>
      <c r="CU104" s="46"/>
      <c r="CV104" s="46"/>
      <c r="CW104" s="46"/>
      <c r="CX104" s="46"/>
      <c r="CY104" s="46">
        <f t="shared" ref="CY104:CZ104" si="745">CY105</f>
        <v>169</v>
      </c>
      <c r="CZ104" s="46">
        <f t="shared" si="745"/>
        <v>3776207.7800999996</v>
      </c>
    </row>
    <row r="105" spans="1:104" ht="37.5" customHeight="1" x14ac:dyDescent="0.25">
      <c r="A105" s="66"/>
      <c r="B105" s="65">
        <v>70</v>
      </c>
      <c r="C105" s="16" t="s">
        <v>212</v>
      </c>
      <c r="D105" s="21">
        <f>D103</f>
        <v>9860</v>
      </c>
      <c r="E105" s="21">
        <v>9959</v>
      </c>
      <c r="F105" s="18">
        <v>1.46</v>
      </c>
      <c r="G105" s="18"/>
      <c r="H105" s="29">
        <v>1</v>
      </c>
      <c r="I105" s="30"/>
      <c r="J105" s="17">
        <v>1.4</v>
      </c>
      <c r="K105" s="17">
        <v>1.68</v>
      </c>
      <c r="L105" s="17">
        <v>2.23</v>
      </c>
      <c r="M105" s="19">
        <v>2.57</v>
      </c>
      <c r="N105" s="22">
        <v>0</v>
      </c>
      <c r="O105" s="20">
        <f>SUM(N105/12*9*$D105*$F105*$H105*$J105*O$9)+SUM(N105/12*3*$E105*$F105*$H105*$J105*O$9)</f>
        <v>0</v>
      </c>
      <c r="P105" s="22">
        <v>100</v>
      </c>
      <c r="Q105" s="20">
        <f>SUM(P105/12*9*$D105*$F105*$H105*$J105*Q$9)+SUM(P105/12*3*$E105*$F105*$H105*$J105*Q$9)</f>
        <v>2020442.9</v>
      </c>
      <c r="R105" s="21"/>
      <c r="S105" s="20">
        <f>SUM(R105/12*9*$D105*$F105*$H105*$J105*S$9)+SUM(R105/12*3*$E105*$F105*$H105*$J105*S$9)</f>
        <v>0</v>
      </c>
      <c r="T105" s="22">
        <v>0</v>
      </c>
      <c r="U105" s="20">
        <f>SUM(T105/12*9*$D105*$F105*$H105*$J105*U$9)+SUM(T105/12*3*$E105*$F105*$H105*$J105*U$9)</f>
        <v>0</v>
      </c>
      <c r="V105" s="22">
        <v>0</v>
      </c>
      <c r="W105" s="20">
        <f>SUM(V105/12*9*$D105*$F105*$H105*$J105*W$9)+SUM(V105/12*3*$E105*$F105*$H105*$J105*W$9)</f>
        <v>0</v>
      </c>
      <c r="X105" s="22">
        <v>0</v>
      </c>
      <c r="Y105" s="20">
        <f>SUM(X105/12*9*$D105*$F105*$H105*$J105*Y$9)+SUM(X105/12*3*$E105*$F105*$H105*$J105*Y$9)</f>
        <v>0</v>
      </c>
      <c r="Z105" s="22"/>
      <c r="AA105" s="20">
        <f>SUM(Z105/12*9*$D105*$F105*$H105*$J105*AA$9)+SUM(Z105/12*3*$E105*$F105*$H105*$J105*AA$9)</f>
        <v>0</v>
      </c>
      <c r="AB105" s="22">
        <v>0</v>
      </c>
      <c r="AC105" s="20">
        <f>SUM(AB105/12*9*$D105*$F105*$H105*$J105*AC$9)+SUM(AB105/12*3*$E105*$F105*$H105*$J105*AC$9)</f>
        <v>0</v>
      </c>
      <c r="AD105" s="21"/>
      <c r="AE105" s="20">
        <f>SUM(AD105/12*9*$D105*$F105*$H105*$J105*AE$9)+SUM(AD105/12*3*$E105*$F105*$H105*$J105*AE$9)</f>
        <v>0</v>
      </c>
      <c r="AF105" s="22">
        <v>0</v>
      </c>
      <c r="AG105" s="20">
        <f>SUM(AF105/12*9*$D105*$F105*$H105*$J105*AG$9)+SUM(AF105/12*3*$E105*$F105*$H105*$J105*AG$9)</f>
        <v>0</v>
      </c>
      <c r="AH105" s="22">
        <v>0</v>
      </c>
      <c r="AI105" s="20">
        <f>SUM(AH105/12*9*$D105*$F105*$H105*$J105*AI$9)+SUM(AH105/12*3*$E105*$F105*$H105*$J105*AI$9)</f>
        <v>0</v>
      </c>
      <c r="AJ105" s="22"/>
      <c r="AK105" s="20">
        <f>SUM(AJ105/12*9*$D105*$F105*$H105*$J105*AK$9)+SUM(AJ105/12*3*$E105*$F105*$H105*$J105*AK$9)</f>
        <v>0</v>
      </c>
      <c r="AL105" s="22">
        <v>0</v>
      </c>
      <c r="AM105" s="20">
        <f>SUM(AL105/12*9*$D105*$F105*$H105*$K105*AM$9)+SUM(AL105/12*3*$E105*$F105*$H105*$K105*AM$9)</f>
        <v>0</v>
      </c>
      <c r="AN105" s="31"/>
      <c r="AO105" s="20">
        <f>SUM(AN105/12*9*$D105*$F105*$H105*$K105*AO$9)+SUM(AN105/12*3*$E105*$F105*$H105*$K105*AO$9)</f>
        <v>0</v>
      </c>
      <c r="AP105" s="22">
        <v>0</v>
      </c>
      <c r="AQ105" s="20">
        <f>SUM(AP105/12*9*$D105*$F105*$H105*$K105*AQ$9)+SUM(AP105/12*3*$E105*$F105*$H105*$K105*AQ$9)</f>
        <v>0</v>
      </c>
      <c r="AR105" s="22">
        <v>0</v>
      </c>
      <c r="AS105" s="20">
        <f>SUM(AR105/12*9*$D105*$F105*$H105*$K105*AS$9)+SUM(AR105/12*3*$E105*$F105*$H105*$K105*AS$9)</f>
        <v>0</v>
      </c>
      <c r="AT105" s="22">
        <v>0</v>
      </c>
      <c r="AU105" s="20">
        <f>SUM(AT105/12*9*$D105*$F105*$H105*$K105*AU$9)+SUM(AT105/12*3*$E105*$F105*$H105*$K105*AU$9)</f>
        <v>0</v>
      </c>
      <c r="AV105" s="31">
        <v>5</v>
      </c>
      <c r="AW105" s="20">
        <f>SUM(AV105/12*9*$D105*$F105*$H105*$K105*AW$9)+SUM(AV105/12*3*$E105*$F105*$H105*$K105*AW$9)</f>
        <v>121226.57399999999</v>
      </c>
      <c r="AX105" s="22"/>
      <c r="AY105" s="20">
        <f>SUM(AX105/12*9*$D105*$F105*$H105*$K105*AY$9)+SUM(AX105/12*3*$E105*$F105*$H105*$K105*AY$9)</f>
        <v>0</v>
      </c>
      <c r="AZ105" s="22">
        <v>2</v>
      </c>
      <c r="BA105" s="20">
        <f>SUM(AZ105/12*9*$D105*$F105*$H105*$J105*BA$9)+SUM(AZ105/12*3*$E105*$F105*$H105*$J105*BA$9)</f>
        <v>40408.857999999993</v>
      </c>
      <c r="BB105" s="22"/>
      <c r="BC105" s="20">
        <f>SUM(BB105/12*9*$D105*$F105*$H105*$J105*BC$9)+SUM(BB105/12*3*$E105*$F105*$H105*$J105*BC$9)</f>
        <v>0</v>
      </c>
      <c r="BD105" s="22"/>
      <c r="BE105" s="20">
        <f>SUM(BD105/12*9*$D105*$F105*$H105*$J105*BE$9)+SUM(BD105/12*3*$E105*$F105*$H105*$J105*BE$9)</f>
        <v>0</v>
      </c>
      <c r="BF105" s="22">
        <v>5</v>
      </c>
      <c r="BG105" s="20">
        <f>SUM(BF105/12*9*$D105*$F105*$H105*$J105*BG$9)+SUM(BF105/12*3*$E105*$F105*$H105*$J105*BG$9)</f>
        <v>101022.14499999999</v>
      </c>
      <c r="BH105" s="22">
        <v>0</v>
      </c>
      <c r="BI105" s="20">
        <f>SUM(BH105/12*9*$D105*$F105*$H105*$J105*BI$9)+SUM(BH105/12*3*$E105*$F105*$H105*$J105*BI$9)</f>
        <v>0</v>
      </c>
      <c r="BJ105" s="22"/>
      <c r="BK105" s="20">
        <f>SUM(BJ105/12*9*$D105*$F105*$H105*$K105*BK$9)+SUM(BJ105/12*3*$E105*$F105*$H105*$K105*BK$9)</f>
        <v>0</v>
      </c>
      <c r="BL105" s="22">
        <v>10</v>
      </c>
      <c r="BM105" s="20">
        <f>SUM(BL105/12*9*$D105*$F105*$H105*$K105*BM$9)+SUM(BL105/12*3*$E105*$F105*$H105*$K105*BM$9)</f>
        <v>242453.14799999999</v>
      </c>
      <c r="BN105" s="22"/>
      <c r="BO105" s="20">
        <f>SUM(BN105/12*9*$D105*$F105*$H105*$J105*BO$9)+SUM(BN105/12*3*$E105*$F105*$H105*$J105*BO$9)</f>
        <v>0</v>
      </c>
      <c r="BP105" s="31">
        <v>6</v>
      </c>
      <c r="BQ105" s="20">
        <f>SUM(BP105/12*9*$D105*$F105*$H105*$K105*BQ$9)+SUM(BP105/12*3*$E105*$F105*$H105*$K105*BQ$9)</f>
        <v>145471.88879999999</v>
      </c>
      <c r="BR105" s="22">
        <v>0</v>
      </c>
      <c r="BS105" s="20">
        <f>SUM(BR105/12*9*$D105*$F105*$H105*$J105*BS$9)+SUM(BR105/12*3*$E105*$F105*$H105*$J105*BS$9)</f>
        <v>0</v>
      </c>
      <c r="BT105" s="22"/>
      <c r="BU105" s="20">
        <f>SUM(BT105/12*9*$D105*$F105*$H105*$J105*BU$9)+SUM(BT105/12*3*$E105*$F105*$H105*$J105*BU$9)</f>
        <v>0</v>
      </c>
      <c r="BV105" s="22"/>
      <c r="BW105" s="20">
        <f>SUM(BV105/12*9*$D105*$F105*$H105*$K105*BW$9)+SUM(BV105/12*3*$E105*$F105*$H105*$K105*BW$9)</f>
        <v>0</v>
      </c>
      <c r="BX105" s="20">
        <v>3.4285714285714284</v>
      </c>
      <c r="BY105" s="22">
        <v>2</v>
      </c>
      <c r="BZ105" s="20">
        <f>SUM(BY105/12*9*$D105*$F105*$H105*$K105*BZ$9)+SUM(BY105/12*3*$E105*$F105*$H105*$K105*BZ$9)</f>
        <v>48490.6296</v>
      </c>
      <c r="CA105" s="22"/>
      <c r="CB105" s="20">
        <f>SUM(CA105/12*9*$D105*$F105*$H105*$K105*CB$9)+SUM(CA105/12*3*$E105*$F105*$H105*$K105*CB$9)</f>
        <v>0</v>
      </c>
      <c r="CC105" s="22"/>
      <c r="CD105" s="20">
        <f t="shared" ref="CD105" si="746">SUM(CC105/12*9*$D105*$F105*$H105*$K105*CD$9)+SUM(CC105/12*3*$E105*$F105*$H105*$K105*CD$9)</f>
        <v>0</v>
      </c>
      <c r="CE105" s="22">
        <v>5</v>
      </c>
      <c r="CF105" s="20">
        <f>SUM(CE105/12*9*$D105*$F105*$H105*$K105*CF$9)+SUM(CE105/12*3*$E105*$F105*$H105*$K105*CF$9)</f>
        <v>121226.57399999999</v>
      </c>
      <c r="CG105" s="22">
        <v>1</v>
      </c>
      <c r="CH105" s="20">
        <f>SUM(CG105/12*9*$D105*$F105*$H105*$J105*CH$9)+SUM(CG105/12*3*$E105*$F105*$H105*$J105*CH$9)</f>
        <v>20204.428999999996</v>
      </c>
      <c r="CI105" s="22">
        <v>3</v>
      </c>
      <c r="CJ105" s="20">
        <f>SUM(CI105/12*9*$D105*$F105*$H105*$J105*CJ$9)+SUM(CI105/12*3*$E105*$F105*$H105*$J105*CJ$9)</f>
        <v>60613.286999999989</v>
      </c>
      <c r="CK105" s="22">
        <v>6</v>
      </c>
      <c r="CL105" s="20">
        <f>SUM(CK105/12*9*$D105*$F105*$H105*$J105*CL$9)+SUM(CK105/12*3*$E105*$F105*$H105*$J105*CL$9)</f>
        <v>121226.57399999998</v>
      </c>
      <c r="CM105" s="22">
        <v>8</v>
      </c>
      <c r="CN105" s="20">
        <f>SUM(CM105/12*9*$D105*$F105*$H105*$K105*CN$9)+SUM(CM105/12*3*$E105*$F105*$H105*$K105*CN$9)</f>
        <v>193962.5184</v>
      </c>
      <c r="CO105" s="22"/>
      <c r="CP105" s="20">
        <f>SUM(CO105/12*9*$D105*$F105*$H105*$K105*CP$9)+SUM(CO105/12*3*$E105*$F105*$H105*$K105*CP$9)</f>
        <v>0</v>
      </c>
      <c r="CQ105" s="31">
        <v>5</v>
      </c>
      <c r="CR105" s="20">
        <f>SUM(CQ105/12*9*$D105*$F105*$H105*$M105*CR$9)+SUM(CQ105/12*3*$E105*$F105*$H105*$M105*CR$9)</f>
        <v>185447.79475</v>
      </c>
      <c r="CS105" s="31">
        <f>6+5</f>
        <v>11</v>
      </c>
      <c r="CT105" s="20">
        <f>SUM(CS105/12*9*$D105*$F105*$H105*$L105*CT$9)+SUM(CS105/12*3*$E105*$F105*$H105*$L105*CT$9)</f>
        <v>354010.45954999997</v>
      </c>
      <c r="CU105" s="20"/>
      <c r="CV105" s="20"/>
      <c r="CW105" s="20"/>
      <c r="CX105" s="20"/>
      <c r="CY105" s="53">
        <f>SUM(AD105,R105,T105,AB105,N105,V105,P105,BF105,BT105,CG105,CK105,BH105,CI105,AF105,AZ105,BB105,AH105,BD105,BR105,AJ105,X105,CO105,BJ105,CM105,BL105,BY105,CC105,BV105,CA105,AL105,AN105,AP105,AR105,AT105,AX105,AV105,BP105,CS105,CQ105,CE105,Z105,BN105)</f>
        <v>169</v>
      </c>
      <c r="CZ105" s="53">
        <f>SUM(AE105,S105,U105,AC105,O105,W105,Q105,BG105,BU105,CH105,CL105,BI105,CJ105,AG105,BA105,BC105,AI105,BE105,BS105,AK105,Y105,CP105,BK105,CN105,BM105,BZ105,CD105,BW105,CB105,AM105,AO105,AQ105,AS105,AU105,AY105,AW105,BQ105,CT105,CR105,CF105,AA105,BO105)</f>
        <v>3776207.7800999996</v>
      </c>
    </row>
    <row r="106" spans="1:104" x14ac:dyDescent="0.25">
      <c r="A106" s="75">
        <v>25</v>
      </c>
      <c r="B106" s="84"/>
      <c r="C106" s="71" t="s">
        <v>213</v>
      </c>
      <c r="D106" s="79"/>
      <c r="E106" s="79">
        <v>9959</v>
      </c>
      <c r="F106" s="80">
        <v>1.88</v>
      </c>
      <c r="G106" s="80"/>
      <c r="H106" s="85"/>
      <c r="I106" s="86"/>
      <c r="J106" s="17"/>
      <c r="K106" s="17"/>
      <c r="L106" s="17"/>
      <c r="M106" s="19">
        <v>2.57</v>
      </c>
      <c r="N106" s="46">
        <f t="shared" ref="N106:BY106" si="747">SUM(N107:N109)</f>
        <v>0</v>
      </c>
      <c r="O106" s="46">
        <f t="shared" si="747"/>
        <v>0</v>
      </c>
      <c r="P106" s="46">
        <f t="shared" si="747"/>
        <v>0</v>
      </c>
      <c r="Q106" s="46">
        <f t="shared" si="747"/>
        <v>0</v>
      </c>
      <c r="R106" s="46">
        <f t="shared" si="747"/>
        <v>0</v>
      </c>
      <c r="S106" s="46">
        <f t="shared" si="747"/>
        <v>0</v>
      </c>
      <c r="T106" s="46">
        <f t="shared" si="747"/>
        <v>0</v>
      </c>
      <c r="U106" s="46">
        <f t="shared" si="747"/>
        <v>0</v>
      </c>
      <c r="V106" s="46">
        <f t="shared" si="747"/>
        <v>0</v>
      </c>
      <c r="W106" s="46">
        <f t="shared" si="747"/>
        <v>0</v>
      </c>
      <c r="X106" s="87">
        <f t="shared" si="747"/>
        <v>0</v>
      </c>
      <c r="Y106" s="87">
        <f t="shared" si="747"/>
        <v>0</v>
      </c>
      <c r="Z106" s="87">
        <f t="shared" si="747"/>
        <v>0</v>
      </c>
      <c r="AA106" s="87">
        <f t="shared" si="747"/>
        <v>0</v>
      </c>
      <c r="AB106" s="46">
        <f t="shared" si="747"/>
        <v>0</v>
      </c>
      <c r="AC106" s="46">
        <f t="shared" si="747"/>
        <v>0</v>
      </c>
      <c r="AD106" s="46">
        <f t="shared" si="747"/>
        <v>0</v>
      </c>
      <c r="AE106" s="46">
        <f t="shared" si="747"/>
        <v>0</v>
      </c>
      <c r="AF106" s="46">
        <f t="shared" si="747"/>
        <v>0</v>
      </c>
      <c r="AG106" s="46">
        <f t="shared" si="747"/>
        <v>0</v>
      </c>
      <c r="AH106" s="46">
        <f t="shared" si="747"/>
        <v>0</v>
      </c>
      <c r="AI106" s="46">
        <f t="shared" si="747"/>
        <v>0</v>
      </c>
      <c r="AJ106" s="46">
        <f t="shared" si="747"/>
        <v>0</v>
      </c>
      <c r="AK106" s="46">
        <f t="shared" si="747"/>
        <v>0</v>
      </c>
      <c r="AL106" s="46">
        <f t="shared" si="747"/>
        <v>0</v>
      </c>
      <c r="AM106" s="46">
        <f t="shared" si="747"/>
        <v>0</v>
      </c>
      <c r="AN106" s="46">
        <f t="shared" si="747"/>
        <v>0</v>
      </c>
      <c r="AO106" s="46">
        <f t="shared" si="747"/>
        <v>0</v>
      </c>
      <c r="AP106" s="46">
        <f t="shared" si="747"/>
        <v>0</v>
      </c>
      <c r="AQ106" s="46">
        <f t="shared" si="747"/>
        <v>0</v>
      </c>
      <c r="AR106" s="46">
        <f t="shared" si="747"/>
        <v>0</v>
      </c>
      <c r="AS106" s="46">
        <f t="shared" si="747"/>
        <v>0</v>
      </c>
      <c r="AT106" s="46">
        <f t="shared" si="747"/>
        <v>0</v>
      </c>
      <c r="AU106" s="46">
        <f t="shared" si="747"/>
        <v>0</v>
      </c>
      <c r="AV106" s="46">
        <f t="shared" si="747"/>
        <v>0</v>
      </c>
      <c r="AW106" s="46">
        <f t="shared" si="747"/>
        <v>0</v>
      </c>
      <c r="AX106" s="46">
        <f t="shared" si="747"/>
        <v>0</v>
      </c>
      <c r="AY106" s="46">
        <f t="shared" si="747"/>
        <v>0</v>
      </c>
      <c r="AZ106" s="46">
        <f t="shared" si="747"/>
        <v>0</v>
      </c>
      <c r="BA106" s="46">
        <f t="shared" si="747"/>
        <v>0</v>
      </c>
      <c r="BB106" s="46">
        <f t="shared" si="747"/>
        <v>0</v>
      </c>
      <c r="BC106" s="46">
        <f t="shared" si="747"/>
        <v>0</v>
      </c>
      <c r="BD106" s="46">
        <f t="shared" si="747"/>
        <v>0</v>
      </c>
      <c r="BE106" s="46">
        <f t="shared" si="747"/>
        <v>0</v>
      </c>
      <c r="BF106" s="46">
        <f t="shared" si="747"/>
        <v>0</v>
      </c>
      <c r="BG106" s="46">
        <f t="shared" si="747"/>
        <v>0</v>
      </c>
      <c r="BH106" s="46">
        <f t="shared" si="747"/>
        <v>0</v>
      </c>
      <c r="BI106" s="46">
        <f t="shared" si="747"/>
        <v>0</v>
      </c>
      <c r="BJ106" s="46">
        <f t="shared" si="747"/>
        <v>0</v>
      </c>
      <c r="BK106" s="46">
        <f t="shared" si="747"/>
        <v>0</v>
      </c>
      <c r="BL106" s="46">
        <f t="shared" si="747"/>
        <v>0</v>
      </c>
      <c r="BM106" s="46">
        <f t="shared" si="747"/>
        <v>0</v>
      </c>
      <c r="BN106" s="46">
        <f t="shared" si="747"/>
        <v>0</v>
      </c>
      <c r="BO106" s="46">
        <f t="shared" si="747"/>
        <v>0</v>
      </c>
      <c r="BP106" s="46">
        <f t="shared" si="747"/>
        <v>0</v>
      </c>
      <c r="BQ106" s="46">
        <f t="shared" si="747"/>
        <v>0</v>
      </c>
      <c r="BR106" s="46">
        <f t="shared" si="747"/>
        <v>0</v>
      </c>
      <c r="BS106" s="46">
        <f t="shared" si="747"/>
        <v>0</v>
      </c>
      <c r="BT106" s="46">
        <f t="shared" si="747"/>
        <v>0</v>
      </c>
      <c r="BU106" s="46">
        <f t="shared" si="747"/>
        <v>0</v>
      </c>
      <c r="BV106" s="46">
        <f t="shared" si="747"/>
        <v>0</v>
      </c>
      <c r="BW106" s="46">
        <f t="shared" si="747"/>
        <v>0</v>
      </c>
      <c r="BX106" s="46">
        <v>0</v>
      </c>
      <c r="BY106" s="46">
        <f t="shared" si="747"/>
        <v>0</v>
      </c>
      <c r="BZ106" s="46">
        <f t="shared" ref="BZ106:CZ106" si="748">SUM(BZ107:BZ109)</f>
        <v>0</v>
      </c>
      <c r="CA106" s="46">
        <f t="shared" si="748"/>
        <v>0</v>
      </c>
      <c r="CB106" s="46">
        <f t="shared" si="748"/>
        <v>0</v>
      </c>
      <c r="CC106" s="46">
        <f t="shared" si="748"/>
        <v>0</v>
      </c>
      <c r="CD106" s="46">
        <f t="shared" si="748"/>
        <v>0</v>
      </c>
      <c r="CE106" s="46">
        <f t="shared" si="748"/>
        <v>0</v>
      </c>
      <c r="CF106" s="46">
        <f t="shared" si="748"/>
        <v>0</v>
      </c>
      <c r="CG106" s="46">
        <f t="shared" si="748"/>
        <v>0</v>
      </c>
      <c r="CH106" s="46">
        <f t="shared" si="748"/>
        <v>0</v>
      </c>
      <c r="CI106" s="46">
        <f t="shared" si="748"/>
        <v>0</v>
      </c>
      <c r="CJ106" s="46">
        <f t="shared" si="748"/>
        <v>0</v>
      </c>
      <c r="CK106" s="46">
        <f t="shared" si="748"/>
        <v>0</v>
      </c>
      <c r="CL106" s="46">
        <f t="shared" si="748"/>
        <v>0</v>
      </c>
      <c r="CM106" s="46">
        <f t="shared" si="748"/>
        <v>0</v>
      </c>
      <c r="CN106" s="46">
        <f t="shared" si="748"/>
        <v>0</v>
      </c>
      <c r="CO106" s="46">
        <f t="shared" si="748"/>
        <v>0</v>
      </c>
      <c r="CP106" s="46">
        <f t="shared" si="748"/>
        <v>0</v>
      </c>
      <c r="CQ106" s="46">
        <f t="shared" si="748"/>
        <v>0</v>
      </c>
      <c r="CR106" s="46">
        <f t="shared" si="748"/>
        <v>0</v>
      </c>
      <c r="CS106" s="46">
        <f t="shared" si="748"/>
        <v>0</v>
      </c>
      <c r="CT106" s="46">
        <f t="shared" si="748"/>
        <v>0</v>
      </c>
      <c r="CU106" s="46"/>
      <c r="CV106" s="46"/>
      <c r="CW106" s="46"/>
      <c r="CX106" s="46"/>
      <c r="CY106" s="46">
        <f t="shared" si="748"/>
        <v>0</v>
      </c>
      <c r="CZ106" s="46">
        <f t="shared" si="748"/>
        <v>0</v>
      </c>
    </row>
    <row r="107" spans="1:104" ht="30" x14ac:dyDescent="0.25">
      <c r="A107" s="66"/>
      <c r="B107" s="65">
        <v>71</v>
      </c>
      <c r="C107" s="23" t="s">
        <v>214</v>
      </c>
      <c r="D107" s="21">
        <f>D105</f>
        <v>9860</v>
      </c>
      <c r="E107" s="21">
        <v>9959</v>
      </c>
      <c r="F107" s="18">
        <v>1.84</v>
      </c>
      <c r="G107" s="18"/>
      <c r="H107" s="29">
        <v>1</v>
      </c>
      <c r="I107" s="30"/>
      <c r="J107" s="17">
        <v>1.4</v>
      </c>
      <c r="K107" s="17">
        <v>1.68</v>
      </c>
      <c r="L107" s="17">
        <v>2.23</v>
      </c>
      <c r="M107" s="19">
        <v>2.57</v>
      </c>
      <c r="N107" s="22"/>
      <c r="O107" s="20">
        <f t="shared" ref="O107:O109" si="749">SUM(N107/12*9*$D107*$F107*$H107*$J107*O$9)+SUM(N107/12*3*$E107*$F107*$H107*$J107*O$9)</f>
        <v>0</v>
      </c>
      <c r="P107" s="22"/>
      <c r="Q107" s="20">
        <f t="shared" ref="Q107:Q109" si="750">SUM(P107/12*9*$D107*$F107*$H107*$J107*Q$9)+SUM(P107/12*3*$E107*$F107*$H107*$J107*Q$9)</f>
        <v>0</v>
      </c>
      <c r="R107" s="21"/>
      <c r="S107" s="20">
        <f t="shared" ref="S107:S109" si="751">SUM(R107/12*9*$D107*$F107*$H107*$J107*S$9)+SUM(R107/12*3*$E107*$F107*$H107*$J107*S$9)</f>
        <v>0</v>
      </c>
      <c r="T107" s="22"/>
      <c r="U107" s="20">
        <f t="shared" ref="U107:U109" si="752">SUM(T107/12*9*$D107*$F107*$H107*$J107*U$9)+SUM(T107/12*3*$E107*$F107*$H107*$J107*U$9)</f>
        <v>0</v>
      </c>
      <c r="V107" s="22"/>
      <c r="W107" s="20">
        <f t="shared" ref="W107:W109" si="753">SUM(V107/12*9*$D107*$F107*$H107*$J107*W$9)+SUM(V107/12*3*$E107*$F107*$H107*$J107*W$9)</f>
        <v>0</v>
      </c>
      <c r="X107" s="22"/>
      <c r="Y107" s="20">
        <f t="shared" ref="Y107:Y109" si="754">SUM(X107/12*9*$D107*$F107*$H107*$J107*Y$9)+SUM(X107/12*3*$E107*$F107*$H107*$J107*Y$9)</f>
        <v>0</v>
      </c>
      <c r="Z107" s="22"/>
      <c r="AA107" s="20">
        <f t="shared" ref="AA107:AA109" si="755">SUM(Z107/12*9*$D107*$F107*$H107*$J107*AA$9)+SUM(Z107/12*3*$E107*$F107*$H107*$J107*AA$9)</f>
        <v>0</v>
      </c>
      <c r="AB107" s="22"/>
      <c r="AC107" s="20">
        <f t="shared" ref="AC107:AC109" si="756">SUM(AB107/12*9*$D107*$F107*$H107*$J107*AC$9)+SUM(AB107/12*3*$E107*$F107*$H107*$J107*AC$9)</f>
        <v>0</v>
      </c>
      <c r="AD107" s="21"/>
      <c r="AE107" s="20">
        <f t="shared" ref="AE107:AE109" si="757">SUM(AD107/12*9*$D107*$F107*$H107*$J107*AE$9)+SUM(AD107/12*3*$E107*$F107*$H107*$J107*AE$9)</f>
        <v>0</v>
      </c>
      <c r="AF107" s="22"/>
      <c r="AG107" s="20">
        <f t="shared" ref="AG107:AG109" si="758">SUM(AF107/12*9*$D107*$F107*$H107*$J107*AG$9)+SUM(AF107/12*3*$E107*$F107*$H107*$J107*AG$9)</f>
        <v>0</v>
      </c>
      <c r="AH107" s="22"/>
      <c r="AI107" s="20">
        <f t="shared" ref="AI107:AI109" si="759">SUM(AH107/12*9*$D107*$F107*$H107*$J107*AI$9)+SUM(AH107/12*3*$E107*$F107*$H107*$J107*AI$9)</f>
        <v>0</v>
      </c>
      <c r="AJ107" s="22"/>
      <c r="AK107" s="20">
        <f t="shared" ref="AK107:AK109" si="760">SUM(AJ107/12*9*$D107*$F107*$H107*$J107*AK$9)+SUM(AJ107/12*3*$E107*$F107*$H107*$J107*AK$9)</f>
        <v>0</v>
      </c>
      <c r="AL107" s="22"/>
      <c r="AM107" s="20">
        <f t="shared" ref="AM107:AM109" si="761">SUM(AL107/12*9*$D107*$F107*$H107*$K107*AM$9)+SUM(AL107/12*3*$E107*$F107*$H107*$K107*AM$9)</f>
        <v>0</v>
      </c>
      <c r="AN107" s="22"/>
      <c r="AO107" s="20">
        <f t="shared" ref="AO107:AO109" si="762">SUM(AN107/12*9*$D107*$F107*$H107*$K107*AO$9)+SUM(AN107/12*3*$E107*$F107*$H107*$K107*AO$9)</f>
        <v>0</v>
      </c>
      <c r="AP107" s="22"/>
      <c r="AQ107" s="20">
        <f t="shared" ref="AQ107:AQ109" si="763">SUM(AP107/12*9*$D107*$F107*$H107*$K107*AQ$9)+SUM(AP107/12*3*$E107*$F107*$H107*$K107*AQ$9)</f>
        <v>0</v>
      </c>
      <c r="AR107" s="22"/>
      <c r="AS107" s="20">
        <f t="shared" ref="AS107:AS109" si="764">SUM(AR107/12*9*$D107*$F107*$H107*$K107*AS$9)+SUM(AR107/12*3*$E107*$F107*$H107*$K107*AS$9)</f>
        <v>0</v>
      </c>
      <c r="AT107" s="22"/>
      <c r="AU107" s="20">
        <f t="shared" ref="AU107:AU109" si="765">SUM(AT107/12*9*$D107*$F107*$H107*$K107*AU$9)+SUM(AT107/12*3*$E107*$F107*$H107*$K107*AU$9)</f>
        <v>0</v>
      </c>
      <c r="AV107" s="22"/>
      <c r="AW107" s="20">
        <f t="shared" ref="AW107:AW109" si="766">SUM(AV107/12*9*$D107*$F107*$H107*$K107*AW$9)+SUM(AV107/12*3*$E107*$F107*$H107*$K107*AW$9)</f>
        <v>0</v>
      </c>
      <c r="AX107" s="22"/>
      <c r="AY107" s="20">
        <f t="shared" ref="AY107:AY109" si="767">SUM(AX107/12*9*$D107*$F107*$H107*$K107*AY$9)+SUM(AX107/12*3*$E107*$F107*$H107*$K107*AY$9)</f>
        <v>0</v>
      </c>
      <c r="AZ107" s="22"/>
      <c r="BA107" s="20">
        <f t="shared" ref="BA107:BA109" si="768">SUM(AZ107/12*9*$D107*$F107*$H107*$J107*BA$9)+SUM(AZ107/12*3*$E107*$F107*$H107*$J107*BA$9)</f>
        <v>0</v>
      </c>
      <c r="BB107" s="22"/>
      <c r="BC107" s="20">
        <f t="shared" ref="BC107:BC109" si="769">SUM(BB107/12*9*$D107*$F107*$H107*$J107*BC$9)+SUM(BB107/12*3*$E107*$F107*$H107*$J107*BC$9)</f>
        <v>0</v>
      </c>
      <c r="BD107" s="22"/>
      <c r="BE107" s="20">
        <f t="shared" ref="BE107:BE109" si="770">SUM(BD107/12*9*$D107*$F107*$H107*$J107*BE$9)+SUM(BD107/12*3*$E107*$F107*$H107*$J107*BE$9)</f>
        <v>0</v>
      </c>
      <c r="BF107" s="22"/>
      <c r="BG107" s="20">
        <f t="shared" ref="BG107:BG109" si="771">SUM(BF107/12*9*$D107*$F107*$H107*$J107*BG$9)+SUM(BF107/12*3*$E107*$F107*$H107*$J107*BG$9)</f>
        <v>0</v>
      </c>
      <c r="BH107" s="22"/>
      <c r="BI107" s="20">
        <f t="shared" ref="BI107:BI109" si="772">SUM(BH107/12*9*$D107*$F107*$H107*$J107*BI$9)+SUM(BH107/12*3*$E107*$F107*$H107*$J107*BI$9)</f>
        <v>0</v>
      </c>
      <c r="BJ107" s="22"/>
      <c r="BK107" s="20">
        <f t="shared" ref="BK107:BK109" si="773">SUM(BJ107/12*9*$D107*$F107*$H107*$K107*BK$9)+SUM(BJ107/12*3*$E107*$F107*$H107*$K107*BK$9)</f>
        <v>0</v>
      </c>
      <c r="BL107" s="22"/>
      <c r="BM107" s="20">
        <f t="shared" ref="BM107:BM109" si="774">SUM(BL107/12*9*$D107*$F107*$H107*$K107*BM$9)+SUM(BL107/12*3*$E107*$F107*$H107*$K107*BM$9)</f>
        <v>0</v>
      </c>
      <c r="BN107" s="22"/>
      <c r="BO107" s="20">
        <f t="shared" ref="BO107:BO109" si="775">SUM(BN107/12*9*$D107*$F107*$H107*$J107*BO$9)+SUM(BN107/12*3*$E107*$F107*$H107*$J107*BO$9)</f>
        <v>0</v>
      </c>
      <c r="BP107" s="22"/>
      <c r="BQ107" s="20">
        <f t="shared" ref="BQ107:BQ109" si="776">SUM(BP107/12*9*$D107*$F107*$H107*$K107*BQ$9)+SUM(BP107/12*3*$E107*$F107*$H107*$K107*BQ$9)</f>
        <v>0</v>
      </c>
      <c r="BR107" s="22"/>
      <c r="BS107" s="20">
        <f t="shared" ref="BS107:BS109" si="777">SUM(BR107/12*9*$D107*$F107*$H107*$J107*BS$9)+SUM(BR107/12*3*$E107*$F107*$H107*$J107*BS$9)</f>
        <v>0</v>
      </c>
      <c r="BT107" s="22"/>
      <c r="BU107" s="20">
        <f t="shared" ref="BU107:BU109" si="778">SUM(BT107/12*9*$D107*$F107*$H107*$J107*BU$9)+SUM(BT107/12*3*$E107*$F107*$H107*$J107*BU$9)</f>
        <v>0</v>
      </c>
      <c r="BV107" s="22"/>
      <c r="BW107" s="20">
        <f t="shared" ref="BW107:BW109" si="779">SUM(BV107/12*9*$D107*$F107*$H107*$K107*BW$9)+SUM(BV107/12*3*$E107*$F107*$H107*$K107*BW$9)</f>
        <v>0</v>
      </c>
      <c r="BX107" s="20">
        <v>0</v>
      </c>
      <c r="BY107" s="22"/>
      <c r="BZ107" s="20">
        <f t="shared" ref="BZ107:BZ109" si="780">SUM(BY107/12*9*$D107*$F107*$H107*$K107*BZ$9)+SUM(BY107/12*3*$E107*$F107*$H107*$K107*BZ$9)</f>
        <v>0</v>
      </c>
      <c r="CA107" s="22"/>
      <c r="CB107" s="20">
        <f t="shared" ref="CB107:CB109" si="781">SUM(CA107/12*9*$D107*$F107*$H107*$K107*CB$9)+SUM(CA107/12*3*$E107*$F107*$H107*$K107*CB$9)</f>
        <v>0</v>
      </c>
      <c r="CC107" s="22"/>
      <c r="CD107" s="20">
        <f t="shared" ref="CD107:CD109" si="782">SUM(CC107/12*9*$D107*$F107*$H107*$K107*CD$9)+SUM(CC107/12*3*$E107*$F107*$H107*$K107*CD$9)</f>
        <v>0</v>
      </c>
      <c r="CE107" s="22"/>
      <c r="CF107" s="20">
        <f t="shared" ref="CF107:CF109" si="783">SUM(CE107/12*9*$D107*$F107*$H107*$K107*CF$9)+SUM(CE107/12*3*$E107*$F107*$H107*$K107*CF$9)</f>
        <v>0</v>
      </c>
      <c r="CG107" s="22"/>
      <c r="CH107" s="20">
        <f t="shared" ref="CH107:CH109" si="784">SUM(CG107/12*9*$D107*$F107*$H107*$J107*CH$9)+SUM(CG107/12*3*$E107*$F107*$H107*$J107*CH$9)</f>
        <v>0</v>
      </c>
      <c r="CI107" s="22"/>
      <c r="CJ107" s="20">
        <f t="shared" ref="CJ107:CJ109" si="785">SUM(CI107/12*9*$D107*$F107*$H107*$J107*CJ$9)+SUM(CI107/12*3*$E107*$F107*$H107*$J107*CJ$9)</f>
        <v>0</v>
      </c>
      <c r="CK107" s="22"/>
      <c r="CL107" s="20">
        <f t="shared" ref="CL107:CL109" si="786">SUM(CK107/12*9*$D107*$F107*$H107*$J107*CL$9)+SUM(CK107/12*3*$E107*$F107*$H107*$J107*CL$9)</f>
        <v>0</v>
      </c>
      <c r="CM107" s="22"/>
      <c r="CN107" s="20">
        <f t="shared" ref="CN107:CN109" si="787">SUM(CM107/12*9*$D107*$F107*$H107*$K107*CN$9)+SUM(CM107/12*3*$E107*$F107*$H107*$K107*CN$9)</f>
        <v>0</v>
      </c>
      <c r="CO107" s="22"/>
      <c r="CP107" s="20">
        <f t="shared" ref="CP107:CP109" si="788">SUM(CO107/12*9*$D107*$F107*$H107*$K107*CP$9)+SUM(CO107/12*3*$E107*$F107*$H107*$K107*CP$9)</f>
        <v>0</v>
      </c>
      <c r="CQ107" s="22"/>
      <c r="CR107" s="20">
        <f t="shared" ref="CR107:CR109" si="789">SUM(CQ107/12*9*$D107*$F107*$H107*$M107*CR$9)+SUM(CQ107/12*3*$E107*$F107*$H107*$M107*CR$9)</f>
        <v>0</v>
      </c>
      <c r="CS107" s="22"/>
      <c r="CT107" s="20">
        <f t="shared" ref="CT107:CT109" si="790">SUM(CS107/12*9*$D107*$F107*$H107*$L107*CT$9)+SUM(CS107/12*3*$E107*$F107*$H107*$L107*CT$9)</f>
        <v>0</v>
      </c>
      <c r="CU107" s="20"/>
      <c r="CV107" s="20"/>
      <c r="CW107" s="20"/>
      <c r="CX107" s="20"/>
      <c r="CY107" s="53">
        <f t="shared" ref="CY107:CZ109" si="791">SUM(AD107,R107,T107,AB107,N107,V107,P107,BF107,BT107,CG107,CK107,BH107,CI107,AF107,AZ107,BB107,AH107,BD107,BR107,AJ107,X107,CO107,BJ107,CM107,BL107,BY107,CC107,BV107,CA107,AL107,AN107,AP107,AR107,AT107,AX107,AV107,BP107,CS107,CQ107,CE107,Z107,BN107)</f>
        <v>0</v>
      </c>
      <c r="CZ107" s="53">
        <f t="shared" si="791"/>
        <v>0</v>
      </c>
    </row>
    <row r="108" spans="1:104" x14ac:dyDescent="0.25">
      <c r="A108" s="66"/>
      <c r="B108" s="65">
        <v>72</v>
      </c>
      <c r="C108" s="16" t="s">
        <v>215</v>
      </c>
      <c r="D108" s="21">
        <f>D107</f>
        <v>9860</v>
      </c>
      <c r="E108" s="21">
        <v>9959</v>
      </c>
      <c r="F108" s="18">
        <v>2.1800000000000002</v>
      </c>
      <c r="G108" s="18"/>
      <c r="H108" s="29">
        <v>1</v>
      </c>
      <c r="I108" s="30"/>
      <c r="J108" s="17">
        <v>1.4</v>
      </c>
      <c r="K108" s="17">
        <v>1.68</v>
      </c>
      <c r="L108" s="17">
        <v>2.23</v>
      </c>
      <c r="M108" s="19">
        <v>2.57</v>
      </c>
      <c r="N108" s="22">
        <v>0</v>
      </c>
      <c r="O108" s="20">
        <f t="shared" si="749"/>
        <v>0</v>
      </c>
      <c r="P108" s="22">
        <v>0</v>
      </c>
      <c r="Q108" s="20">
        <f t="shared" si="750"/>
        <v>0</v>
      </c>
      <c r="R108" s="21"/>
      <c r="S108" s="20">
        <f t="shared" si="751"/>
        <v>0</v>
      </c>
      <c r="T108" s="22">
        <v>0</v>
      </c>
      <c r="U108" s="20">
        <f t="shared" si="752"/>
        <v>0</v>
      </c>
      <c r="V108" s="22">
        <v>0</v>
      </c>
      <c r="W108" s="20">
        <f t="shared" si="753"/>
        <v>0</v>
      </c>
      <c r="X108" s="22">
        <v>0</v>
      </c>
      <c r="Y108" s="20">
        <f t="shared" si="754"/>
        <v>0</v>
      </c>
      <c r="Z108" s="22"/>
      <c r="AA108" s="20">
        <f t="shared" si="755"/>
        <v>0</v>
      </c>
      <c r="AB108" s="22">
        <v>0</v>
      </c>
      <c r="AC108" s="20">
        <f t="shared" si="756"/>
        <v>0</v>
      </c>
      <c r="AD108" s="21"/>
      <c r="AE108" s="20">
        <f t="shared" si="757"/>
        <v>0</v>
      </c>
      <c r="AF108" s="22">
        <v>0</v>
      </c>
      <c r="AG108" s="20">
        <f t="shared" si="758"/>
        <v>0</v>
      </c>
      <c r="AH108" s="22">
        <v>0</v>
      </c>
      <c r="AI108" s="20">
        <f t="shared" si="759"/>
        <v>0</v>
      </c>
      <c r="AJ108" s="22"/>
      <c r="AK108" s="20">
        <f t="shared" si="760"/>
        <v>0</v>
      </c>
      <c r="AL108" s="22">
        <v>0</v>
      </c>
      <c r="AM108" s="20">
        <f t="shared" si="761"/>
        <v>0</v>
      </c>
      <c r="AN108" s="22">
        <v>0</v>
      </c>
      <c r="AO108" s="20">
        <f t="shared" si="762"/>
        <v>0</v>
      </c>
      <c r="AP108" s="22">
        <v>0</v>
      </c>
      <c r="AQ108" s="20">
        <f t="shared" si="763"/>
        <v>0</v>
      </c>
      <c r="AR108" s="22">
        <v>0</v>
      </c>
      <c r="AS108" s="20">
        <f t="shared" si="764"/>
        <v>0</v>
      </c>
      <c r="AT108" s="22">
        <v>0</v>
      </c>
      <c r="AU108" s="20">
        <f t="shared" si="765"/>
        <v>0</v>
      </c>
      <c r="AV108" s="22">
        <v>0</v>
      </c>
      <c r="AW108" s="20">
        <f t="shared" si="766"/>
        <v>0</v>
      </c>
      <c r="AX108" s="22">
        <v>0</v>
      </c>
      <c r="AY108" s="20">
        <f t="shared" si="767"/>
        <v>0</v>
      </c>
      <c r="AZ108" s="22">
        <v>0</v>
      </c>
      <c r="BA108" s="20">
        <f t="shared" si="768"/>
        <v>0</v>
      </c>
      <c r="BB108" s="22"/>
      <c r="BC108" s="20">
        <f t="shared" si="769"/>
        <v>0</v>
      </c>
      <c r="BD108" s="22"/>
      <c r="BE108" s="20">
        <f t="shared" si="770"/>
        <v>0</v>
      </c>
      <c r="BF108" s="22">
        <v>0</v>
      </c>
      <c r="BG108" s="20">
        <f t="shared" si="771"/>
        <v>0</v>
      </c>
      <c r="BH108" s="22">
        <v>0</v>
      </c>
      <c r="BI108" s="20">
        <f t="shared" si="772"/>
        <v>0</v>
      </c>
      <c r="BJ108" s="22">
        <v>0</v>
      </c>
      <c r="BK108" s="20">
        <f t="shared" si="773"/>
        <v>0</v>
      </c>
      <c r="BL108" s="22">
        <v>0</v>
      </c>
      <c r="BM108" s="20">
        <f t="shared" si="774"/>
        <v>0</v>
      </c>
      <c r="BN108" s="22"/>
      <c r="BO108" s="20">
        <f t="shared" si="775"/>
        <v>0</v>
      </c>
      <c r="BP108" s="22"/>
      <c r="BQ108" s="20">
        <f t="shared" si="776"/>
        <v>0</v>
      </c>
      <c r="BR108" s="22">
        <v>0</v>
      </c>
      <c r="BS108" s="20">
        <f t="shared" si="777"/>
        <v>0</v>
      </c>
      <c r="BT108" s="22">
        <v>0</v>
      </c>
      <c r="BU108" s="20">
        <f t="shared" si="778"/>
        <v>0</v>
      </c>
      <c r="BV108" s="22">
        <v>0</v>
      </c>
      <c r="BW108" s="20">
        <f t="shared" si="779"/>
        <v>0</v>
      </c>
      <c r="BX108" s="20">
        <v>0</v>
      </c>
      <c r="BY108" s="22">
        <v>0</v>
      </c>
      <c r="BZ108" s="20">
        <f t="shared" si="780"/>
        <v>0</v>
      </c>
      <c r="CA108" s="22"/>
      <c r="CB108" s="20">
        <f t="shared" si="781"/>
        <v>0</v>
      </c>
      <c r="CC108" s="22">
        <v>0</v>
      </c>
      <c r="CD108" s="20">
        <f t="shared" si="782"/>
        <v>0</v>
      </c>
      <c r="CE108" s="22"/>
      <c r="CF108" s="20">
        <f t="shared" si="783"/>
        <v>0</v>
      </c>
      <c r="CG108" s="22">
        <v>0</v>
      </c>
      <c r="CH108" s="20">
        <f t="shared" si="784"/>
        <v>0</v>
      </c>
      <c r="CI108" s="22"/>
      <c r="CJ108" s="20">
        <f t="shared" si="785"/>
        <v>0</v>
      </c>
      <c r="CK108" s="22"/>
      <c r="CL108" s="20">
        <f t="shared" si="786"/>
        <v>0</v>
      </c>
      <c r="CM108" s="22"/>
      <c r="CN108" s="20">
        <f t="shared" si="787"/>
        <v>0</v>
      </c>
      <c r="CO108" s="22">
        <v>0</v>
      </c>
      <c r="CP108" s="20">
        <f t="shared" si="788"/>
        <v>0</v>
      </c>
      <c r="CQ108" s="22">
        <v>0</v>
      </c>
      <c r="CR108" s="20">
        <f t="shared" si="789"/>
        <v>0</v>
      </c>
      <c r="CS108" s="22">
        <v>0</v>
      </c>
      <c r="CT108" s="20">
        <f t="shared" si="790"/>
        <v>0</v>
      </c>
      <c r="CU108" s="20"/>
      <c r="CV108" s="20"/>
      <c r="CW108" s="20"/>
      <c r="CX108" s="20"/>
      <c r="CY108" s="53">
        <f t="shared" si="791"/>
        <v>0</v>
      </c>
      <c r="CZ108" s="53">
        <f t="shared" si="791"/>
        <v>0</v>
      </c>
    </row>
    <row r="109" spans="1:104" x14ac:dyDescent="0.25">
      <c r="A109" s="66"/>
      <c r="B109" s="65">
        <v>73</v>
      </c>
      <c r="C109" s="16" t="s">
        <v>216</v>
      </c>
      <c r="D109" s="21">
        <f t="shared" ref="D109:D127" si="792">D108</f>
        <v>9860</v>
      </c>
      <c r="E109" s="21">
        <v>9959</v>
      </c>
      <c r="F109" s="18">
        <v>4.3099999999999996</v>
      </c>
      <c r="G109" s="18"/>
      <c r="H109" s="29">
        <v>1</v>
      </c>
      <c r="I109" s="30"/>
      <c r="J109" s="17">
        <v>1.4</v>
      </c>
      <c r="K109" s="17">
        <v>1.68</v>
      </c>
      <c r="L109" s="17">
        <v>2.23</v>
      </c>
      <c r="M109" s="19">
        <v>2.57</v>
      </c>
      <c r="N109" s="22"/>
      <c r="O109" s="20">
        <f t="shared" si="749"/>
        <v>0</v>
      </c>
      <c r="P109" s="22"/>
      <c r="Q109" s="20">
        <f t="shared" si="750"/>
        <v>0</v>
      </c>
      <c r="R109" s="21"/>
      <c r="S109" s="20">
        <f t="shared" si="751"/>
        <v>0</v>
      </c>
      <c r="T109" s="22">
        <v>0</v>
      </c>
      <c r="U109" s="20">
        <f t="shared" si="752"/>
        <v>0</v>
      </c>
      <c r="V109" s="22">
        <v>0</v>
      </c>
      <c r="W109" s="20">
        <f t="shared" si="753"/>
        <v>0</v>
      </c>
      <c r="X109" s="22">
        <v>0</v>
      </c>
      <c r="Y109" s="20">
        <f t="shared" si="754"/>
        <v>0</v>
      </c>
      <c r="Z109" s="22"/>
      <c r="AA109" s="20">
        <f t="shared" si="755"/>
        <v>0</v>
      </c>
      <c r="AB109" s="22">
        <v>0</v>
      </c>
      <c r="AC109" s="20">
        <f t="shared" si="756"/>
        <v>0</v>
      </c>
      <c r="AD109" s="21"/>
      <c r="AE109" s="20">
        <f t="shared" si="757"/>
        <v>0</v>
      </c>
      <c r="AF109" s="22">
        <v>0</v>
      </c>
      <c r="AG109" s="20">
        <f t="shared" si="758"/>
        <v>0</v>
      </c>
      <c r="AH109" s="22">
        <v>0</v>
      </c>
      <c r="AI109" s="20">
        <f t="shared" si="759"/>
        <v>0</v>
      </c>
      <c r="AJ109" s="22"/>
      <c r="AK109" s="20">
        <f t="shared" si="760"/>
        <v>0</v>
      </c>
      <c r="AL109" s="22">
        <v>0</v>
      </c>
      <c r="AM109" s="20">
        <f t="shared" si="761"/>
        <v>0</v>
      </c>
      <c r="AN109" s="22">
        <v>0</v>
      </c>
      <c r="AO109" s="20">
        <f t="shared" si="762"/>
        <v>0</v>
      </c>
      <c r="AP109" s="22">
        <v>0</v>
      </c>
      <c r="AQ109" s="20">
        <f t="shared" si="763"/>
        <v>0</v>
      </c>
      <c r="AR109" s="22">
        <v>0</v>
      </c>
      <c r="AS109" s="20">
        <f t="shared" si="764"/>
        <v>0</v>
      </c>
      <c r="AT109" s="22">
        <v>0</v>
      </c>
      <c r="AU109" s="20">
        <f t="shared" si="765"/>
        <v>0</v>
      </c>
      <c r="AV109" s="22">
        <v>0</v>
      </c>
      <c r="AW109" s="20">
        <f t="shared" si="766"/>
        <v>0</v>
      </c>
      <c r="AX109" s="22">
        <v>0</v>
      </c>
      <c r="AY109" s="20">
        <f t="shared" si="767"/>
        <v>0</v>
      </c>
      <c r="AZ109" s="22">
        <v>0</v>
      </c>
      <c r="BA109" s="20">
        <f t="shared" si="768"/>
        <v>0</v>
      </c>
      <c r="BB109" s="22"/>
      <c r="BC109" s="20">
        <f t="shared" si="769"/>
        <v>0</v>
      </c>
      <c r="BD109" s="22"/>
      <c r="BE109" s="20">
        <f t="shared" si="770"/>
        <v>0</v>
      </c>
      <c r="BF109" s="22">
        <v>0</v>
      </c>
      <c r="BG109" s="20">
        <f t="shared" si="771"/>
        <v>0</v>
      </c>
      <c r="BH109" s="22">
        <v>0</v>
      </c>
      <c r="BI109" s="20">
        <f t="shared" si="772"/>
        <v>0</v>
      </c>
      <c r="BJ109" s="22">
        <v>0</v>
      </c>
      <c r="BK109" s="20">
        <f t="shared" si="773"/>
        <v>0</v>
      </c>
      <c r="BL109" s="22">
        <v>0</v>
      </c>
      <c r="BM109" s="20">
        <f t="shared" si="774"/>
        <v>0</v>
      </c>
      <c r="BN109" s="22"/>
      <c r="BO109" s="20">
        <f t="shared" si="775"/>
        <v>0</v>
      </c>
      <c r="BP109" s="22"/>
      <c r="BQ109" s="20">
        <f t="shared" si="776"/>
        <v>0</v>
      </c>
      <c r="BR109" s="22">
        <v>0</v>
      </c>
      <c r="BS109" s="20">
        <f t="shared" si="777"/>
        <v>0</v>
      </c>
      <c r="BT109" s="22">
        <v>0</v>
      </c>
      <c r="BU109" s="20">
        <f t="shared" si="778"/>
        <v>0</v>
      </c>
      <c r="BV109" s="22">
        <v>0</v>
      </c>
      <c r="BW109" s="20">
        <f t="shared" si="779"/>
        <v>0</v>
      </c>
      <c r="BX109" s="20">
        <v>0</v>
      </c>
      <c r="BY109" s="22">
        <v>0</v>
      </c>
      <c r="BZ109" s="20">
        <f t="shared" si="780"/>
        <v>0</v>
      </c>
      <c r="CA109" s="22"/>
      <c r="CB109" s="20">
        <f t="shared" si="781"/>
        <v>0</v>
      </c>
      <c r="CC109" s="22">
        <v>0</v>
      </c>
      <c r="CD109" s="20">
        <f t="shared" si="782"/>
        <v>0</v>
      </c>
      <c r="CE109" s="22"/>
      <c r="CF109" s="20">
        <f t="shared" si="783"/>
        <v>0</v>
      </c>
      <c r="CG109" s="22">
        <v>0</v>
      </c>
      <c r="CH109" s="20">
        <f t="shared" si="784"/>
        <v>0</v>
      </c>
      <c r="CI109" s="22"/>
      <c r="CJ109" s="20">
        <f t="shared" si="785"/>
        <v>0</v>
      </c>
      <c r="CK109" s="22">
        <v>0</v>
      </c>
      <c r="CL109" s="20">
        <f t="shared" si="786"/>
        <v>0</v>
      </c>
      <c r="CM109" s="22"/>
      <c r="CN109" s="20">
        <f t="shared" si="787"/>
        <v>0</v>
      </c>
      <c r="CO109" s="22">
        <v>0</v>
      </c>
      <c r="CP109" s="20">
        <f t="shared" si="788"/>
        <v>0</v>
      </c>
      <c r="CQ109" s="22">
        <v>0</v>
      </c>
      <c r="CR109" s="20">
        <f t="shared" si="789"/>
        <v>0</v>
      </c>
      <c r="CS109" s="22">
        <v>0</v>
      </c>
      <c r="CT109" s="20">
        <f t="shared" si="790"/>
        <v>0</v>
      </c>
      <c r="CU109" s="20"/>
      <c r="CV109" s="20"/>
      <c r="CW109" s="20"/>
      <c r="CX109" s="20"/>
      <c r="CY109" s="53">
        <f t="shared" si="791"/>
        <v>0</v>
      </c>
      <c r="CZ109" s="53">
        <f t="shared" si="791"/>
        <v>0</v>
      </c>
    </row>
    <row r="110" spans="1:104" x14ac:dyDescent="0.25">
      <c r="A110" s="75">
        <v>26</v>
      </c>
      <c r="B110" s="84"/>
      <c r="C110" s="71" t="s">
        <v>217</v>
      </c>
      <c r="D110" s="79"/>
      <c r="E110" s="79">
        <v>9959</v>
      </c>
      <c r="F110" s="80">
        <v>0.98</v>
      </c>
      <c r="G110" s="80"/>
      <c r="H110" s="85"/>
      <c r="I110" s="86"/>
      <c r="J110" s="17"/>
      <c r="K110" s="17"/>
      <c r="L110" s="17"/>
      <c r="M110" s="19">
        <v>2.57</v>
      </c>
      <c r="N110" s="46">
        <f>N111</f>
        <v>0</v>
      </c>
      <c r="O110" s="46">
        <f>O111</f>
        <v>0</v>
      </c>
      <c r="P110" s="46">
        <f t="shared" ref="P110:CA110" si="793">P111</f>
        <v>0</v>
      </c>
      <c r="Q110" s="46">
        <f t="shared" si="793"/>
        <v>0</v>
      </c>
      <c r="R110" s="46">
        <f t="shared" si="793"/>
        <v>0</v>
      </c>
      <c r="S110" s="46">
        <f t="shared" si="793"/>
        <v>0</v>
      </c>
      <c r="T110" s="46">
        <f t="shared" si="793"/>
        <v>0</v>
      </c>
      <c r="U110" s="46">
        <f t="shared" si="793"/>
        <v>0</v>
      </c>
      <c r="V110" s="46">
        <f t="shared" si="793"/>
        <v>0</v>
      </c>
      <c r="W110" s="46">
        <f t="shared" si="793"/>
        <v>0</v>
      </c>
      <c r="X110" s="87">
        <f t="shared" si="793"/>
        <v>0</v>
      </c>
      <c r="Y110" s="87">
        <f t="shared" si="793"/>
        <v>0</v>
      </c>
      <c r="Z110" s="87">
        <f t="shared" si="793"/>
        <v>0</v>
      </c>
      <c r="AA110" s="87">
        <f t="shared" si="793"/>
        <v>0</v>
      </c>
      <c r="AB110" s="46">
        <f t="shared" si="793"/>
        <v>0</v>
      </c>
      <c r="AC110" s="46">
        <f t="shared" si="793"/>
        <v>0</v>
      </c>
      <c r="AD110" s="46">
        <f t="shared" si="793"/>
        <v>0</v>
      </c>
      <c r="AE110" s="46">
        <f t="shared" si="793"/>
        <v>0</v>
      </c>
      <c r="AF110" s="46">
        <f t="shared" si="793"/>
        <v>14</v>
      </c>
      <c r="AG110" s="46">
        <f t="shared" si="793"/>
        <v>189866.27799999999</v>
      </c>
      <c r="AH110" s="46">
        <f t="shared" si="793"/>
        <v>0</v>
      </c>
      <c r="AI110" s="46">
        <f t="shared" si="793"/>
        <v>0</v>
      </c>
      <c r="AJ110" s="46">
        <f t="shared" si="793"/>
        <v>0</v>
      </c>
      <c r="AK110" s="46">
        <f t="shared" si="793"/>
        <v>0</v>
      </c>
      <c r="AL110" s="46">
        <f t="shared" si="793"/>
        <v>0</v>
      </c>
      <c r="AM110" s="46">
        <f t="shared" si="793"/>
        <v>0</v>
      </c>
      <c r="AN110" s="46">
        <f t="shared" si="793"/>
        <v>0</v>
      </c>
      <c r="AO110" s="46">
        <f t="shared" si="793"/>
        <v>0</v>
      </c>
      <c r="AP110" s="46">
        <f t="shared" si="793"/>
        <v>0</v>
      </c>
      <c r="AQ110" s="46">
        <f t="shared" si="793"/>
        <v>0</v>
      </c>
      <c r="AR110" s="46">
        <f t="shared" si="793"/>
        <v>0</v>
      </c>
      <c r="AS110" s="46">
        <f t="shared" si="793"/>
        <v>0</v>
      </c>
      <c r="AT110" s="46">
        <f t="shared" si="793"/>
        <v>0</v>
      </c>
      <c r="AU110" s="46">
        <f t="shared" si="793"/>
        <v>0</v>
      </c>
      <c r="AV110" s="46">
        <f t="shared" si="793"/>
        <v>0</v>
      </c>
      <c r="AW110" s="46">
        <f t="shared" si="793"/>
        <v>0</v>
      </c>
      <c r="AX110" s="46">
        <f t="shared" si="793"/>
        <v>0</v>
      </c>
      <c r="AY110" s="46">
        <f t="shared" si="793"/>
        <v>0</v>
      </c>
      <c r="AZ110" s="46">
        <f t="shared" si="793"/>
        <v>0</v>
      </c>
      <c r="BA110" s="46">
        <f t="shared" si="793"/>
        <v>0</v>
      </c>
      <c r="BB110" s="46">
        <f t="shared" si="793"/>
        <v>0</v>
      </c>
      <c r="BC110" s="46">
        <f t="shared" si="793"/>
        <v>0</v>
      </c>
      <c r="BD110" s="46">
        <f t="shared" si="793"/>
        <v>0</v>
      </c>
      <c r="BE110" s="46">
        <f t="shared" si="793"/>
        <v>0</v>
      </c>
      <c r="BF110" s="46">
        <f t="shared" si="793"/>
        <v>0</v>
      </c>
      <c r="BG110" s="46">
        <f t="shared" si="793"/>
        <v>0</v>
      </c>
      <c r="BH110" s="46">
        <f t="shared" si="793"/>
        <v>0</v>
      </c>
      <c r="BI110" s="46">
        <f t="shared" si="793"/>
        <v>0</v>
      </c>
      <c r="BJ110" s="46">
        <f t="shared" si="793"/>
        <v>0</v>
      </c>
      <c r="BK110" s="46">
        <f t="shared" si="793"/>
        <v>0</v>
      </c>
      <c r="BL110" s="46">
        <f t="shared" si="793"/>
        <v>0</v>
      </c>
      <c r="BM110" s="46">
        <f t="shared" si="793"/>
        <v>0</v>
      </c>
      <c r="BN110" s="46">
        <f t="shared" si="793"/>
        <v>0</v>
      </c>
      <c r="BO110" s="46">
        <f t="shared" si="793"/>
        <v>0</v>
      </c>
      <c r="BP110" s="46">
        <f t="shared" si="793"/>
        <v>0</v>
      </c>
      <c r="BQ110" s="46">
        <f t="shared" si="793"/>
        <v>0</v>
      </c>
      <c r="BR110" s="46">
        <f t="shared" si="793"/>
        <v>0</v>
      </c>
      <c r="BS110" s="46">
        <f t="shared" si="793"/>
        <v>0</v>
      </c>
      <c r="BT110" s="46">
        <f t="shared" si="793"/>
        <v>0</v>
      </c>
      <c r="BU110" s="46">
        <f t="shared" si="793"/>
        <v>0</v>
      </c>
      <c r="BV110" s="46">
        <f t="shared" si="793"/>
        <v>6</v>
      </c>
      <c r="BW110" s="46">
        <f t="shared" si="793"/>
        <v>97645.5144</v>
      </c>
      <c r="BX110" s="46">
        <v>1.7142857142857142</v>
      </c>
      <c r="BY110" s="46">
        <f t="shared" si="793"/>
        <v>1</v>
      </c>
      <c r="BZ110" s="46">
        <f t="shared" si="793"/>
        <v>16274.252399999998</v>
      </c>
      <c r="CA110" s="46">
        <f t="shared" si="793"/>
        <v>0</v>
      </c>
      <c r="CB110" s="46">
        <f t="shared" ref="CB110:CT110" si="794">CB111</f>
        <v>0</v>
      </c>
      <c r="CC110" s="46">
        <f t="shared" si="794"/>
        <v>0</v>
      </c>
      <c r="CD110" s="46">
        <f t="shared" si="794"/>
        <v>0</v>
      </c>
      <c r="CE110" s="46">
        <f t="shared" si="794"/>
        <v>0</v>
      </c>
      <c r="CF110" s="46">
        <f t="shared" si="794"/>
        <v>0</v>
      </c>
      <c r="CG110" s="46">
        <f t="shared" si="794"/>
        <v>0</v>
      </c>
      <c r="CH110" s="46">
        <f t="shared" si="794"/>
        <v>0</v>
      </c>
      <c r="CI110" s="46">
        <f t="shared" si="794"/>
        <v>0</v>
      </c>
      <c r="CJ110" s="46">
        <f t="shared" si="794"/>
        <v>0</v>
      </c>
      <c r="CK110" s="46">
        <f t="shared" si="794"/>
        <v>0</v>
      </c>
      <c r="CL110" s="46">
        <f t="shared" si="794"/>
        <v>0</v>
      </c>
      <c r="CM110" s="46">
        <f t="shared" si="794"/>
        <v>0</v>
      </c>
      <c r="CN110" s="46">
        <f t="shared" si="794"/>
        <v>0</v>
      </c>
      <c r="CO110" s="46">
        <f t="shared" si="794"/>
        <v>0</v>
      </c>
      <c r="CP110" s="46">
        <f t="shared" si="794"/>
        <v>0</v>
      </c>
      <c r="CQ110" s="46">
        <f t="shared" si="794"/>
        <v>0</v>
      </c>
      <c r="CR110" s="46">
        <f t="shared" si="794"/>
        <v>0</v>
      </c>
      <c r="CS110" s="46">
        <f t="shared" si="794"/>
        <v>0</v>
      </c>
      <c r="CT110" s="46">
        <f t="shared" si="794"/>
        <v>0</v>
      </c>
      <c r="CU110" s="46"/>
      <c r="CV110" s="46"/>
      <c r="CW110" s="46"/>
      <c r="CX110" s="46"/>
      <c r="CY110" s="46">
        <f t="shared" ref="CY110:CZ110" si="795">CY111</f>
        <v>21</v>
      </c>
      <c r="CZ110" s="46">
        <f t="shared" si="795"/>
        <v>303786.04479999997</v>
      </c>
    </row>
    <row r="111" spans="1:104" ht="45" x14ac:dyDescent="0.25">
      <c r="A111" s="66"/>
      <c r="B111" s="65">
        <v>74</v>
      </c>
      <c r="C111" s="16" t="s">
        <v>218</v>
      </c>
      <c r="D111" s="21">
        <f>D146</f>
        <v>9860</v>
      </c>
      <c r="E111" s="21">
        <v>9959</v>
      </c>
      <c r="F111" s="18">
        <v>0.98</v>
      </c>
      <c r="G111" s="18"/>
      <c r="H111" s="29">
        <v>1</v>
      </c>
      <c r="I111" s="30"/>
      <c r="J111" s="17">
        <v>1.4</v>
      </c>
      <c r="K111" s="17">
        <v>1.68</v>
      </c>
      <c r="L111" s="17">
        <v>2.23</v>
      </c>
      <c r="M111" s="19">
        <v>2.57</v>
      </c>
      <c r="N111" s="22"/>
      <c r="O111" s="20">
        <f>SUM(N111/12*9*$D111*$F111*$H111*$J111*O$9)+SUM(N111/12*3*$E111*$F111*$H111*$J111*O$9)</f>
        <v>0</v>
      </c>
      <c r="P111" s="22"/>
      <c r="Q111" s="20">
        <f>SUM(P111/12*9*$D111*$F111*$H111*$J111*Q$9)+SUM(P111/12*3*$E111*$F111*$H111*$J111*Q$9)</f>
        <v>0</v>
      </c>
      <c r="R111" s="21"/>
      <c r="S111" s="20">
        <f>SUM(R111/12*9*$D111*$F111*$H111*$J111*S$9)+SUM(R111/12*3*$E111*$F111*$H111*$J111*S$9)</f>
        <v>0</v>
      </c>
      <c r="T111" s="22"/>
      <c r="U111" s="20">
        <f>SUM(T111/12*9*$D111*$F111*$H111*$J111*U$9)+SUM(T111/12*3*$E111*$F111*$H111*$J111*U$9)</f>
        <v>0</v>
      </c>
      <c r="V111" s="22"/>
      <c r="W111" s="20">
        <f>SUM(V111/12*9*$D111*$F111*$H111*$J111*W$9)+SUM(V111/12*3*$E111*$F111*$H111*$J111*W$9)</f>
        <v>0</v>
      </c>
      <c r="X111" s="22"/>
      <c r="Y111" s="20">
        <f>SUM(X111/12*9*$D111*$F111*$H111*$J111*Y$9)+SUM(X111/12*3*$E111*$F111*$H111*$J111*Y$9)</f>
        <v>0</v>
      </c>
      <c r="Z111" s="22"/>
      <c r="AA111" s="20">
        <f>SUM(Z111/12*9*$D111*$F111*$H111*$J111*AA$9)+SUM(Z111/12*3*$E111*$F111*$H111*$J111*AA$9)</f>
        <v>0</v>
      </c>
      <c r="AB111" s="22"/>
      <c r="AC111" s="20">
        <f>SUM(AB111/12*9*$D111*$F111*$H111*$J111*AC$9)+SUM(AB111/12*3*$E111*$F111*$H111*$J111*AC$9)</f>
        <v>0</v>
      </c>
      <c r="AD111" s="21"/>
      <c r="AE111" s="20">
        <f>SUM(AD111/12*9*$D111*$F111*$H111*$J111*AE$9)+SUM(AD111/12*3*$E111*$F111*$H111*$J111*AE$9)</f>
        <v>0</v>
      </c>
      <c r="AF111" s="22">
        <v>14</v>
      </c>
      <c r="AG111" s="20">
        <f>SUM(AF111/12*9*$D111*$F111*$H111*$J111*AG$9)+SUM(AF111/12*3*$E111*$F111*$H111*$J111*AG$9)</f>
        <v>189866.27799999999</v>
      </c>
      <c r="AH111" s="22"/>
      <c r="AI111" s="20">
        <f>SUM(AH111/12*9*$D111*$F111*$H111*$J111*AI$9)+SUM(AH111/12*3*$E111*$F111*$H111*$J111*AI$9)</f>
        <v>0</v>
      </c>
      <c r="AJ111" s="22"/>
      <c r="AK111" s="20">
        <f>SUM(AJ111/12*9*$D111*$F111*$H111*$J111*AK$9)+SUM(AJ111/12*3*$E111*$F111*$H111*$J111*AK$9)</f>
        <v>0</v>
      </c>
      <c r="AL111" s="22"/>
      <c r="AM111" s="20">
        <f>SUM(AL111/12*9*$D111*$F111*$H111*$K111*AM$9)+SUM(AL111/12*3*$E111*$F111*$H111*$K111*AM$9)</f>
        <v>0</v>
      </c>
      <c r="AN111" s="22"/>
      <c r="AO111" s="20">
        <f>SUM(AN111/12*9*$D111*$F111*$H111*$K111*AO$9)+SUM(AN111/12*3*$E111*$F111*$H111*$K111*AO$9)</f>
        <v>0</v>
      </c>
      <c r="AP111" s="22"/>
      <c r="AQ111" s="20">
        <f>SUM(AP111/12*9*$D111*$F111*$H111*$K111*AQ$9)+SUM(AP111/12*3*$E111*$F111*$H111*$K111*AQ$9)</f>
        <v>0</v>
      </c>
      <c r="AR111" s="31"/>
      <c r="AS111" s="20">
        <f>SUM(AR111/12*9*$D111*$F111*$H111*$K111*AS$9)+SUM(AR111/12*3*$E111*$F111*$H111*$K111*AS$9)</f>
        <v>0</v>
      </c>
      <c r="AT111" s="22"/>
      <c r="AU111" s="20">
        <f>SUM(AT111/12*9*$D111*$F111*$H111*$K111*AU$9)+SUM(AT111/12*3*$E111*$F111*$H111*$K111*AU$9)</f>
        <v>0</v>
      </c>
      <c r="AV111" s="22"/>
      <c r="AW111" s="20">
        <f>SUM(AV111/12*9*$D111*$F111*$H111*$K111*AW$9)+SUM(AV111/12*3*$E111*$F111*$H111*$K111*AW$9)</f>
        <v>0</v>
      </c>
      <c r="AX111" s="22"/>
      <c r="AY111" s="20">
        <f>SUM(AX111/12*9*$D111*$F111*$H111*$K111*AY$9)+SUM(AX111/12*3*$E111*$F111*$H111*$K111*AY$9)</f>
        <v>0</v>
      </c>
      <c r="AZ111" s="22"/>
      <c r="BA111" s="20">
        <f>SUM(AZ111/12*9*$D111*$F111*$H111*$J111*BA$9)+SUM(AZ111/12*3*$E111*$F111*$H111*$J111*BA$9)</f>
        <v>0</v>
      </c>
      <c r="BB111" s="22"/>
      <c r="BC111" s="20">
        <f>SUM(BB111/12*9*$D111*$F111*$H111*$J111*BC$9)+SUM(BB111/12*3*$E111*$F111*$H111*$J111*BC$9)</f>
        <v>0</v>
      </c>
      <c r="BD111" s="22"/>
      <c r="BE111" s="20">
        <f>SUM(BD111/12*9*$D111*$F111*$H111*$J111*BE$9)+SUM(BD111/12*3*$E111*$F111*$H111*$J111*BE$9)</f>
        <v>0</v>
      </c>
      <c r="BF111" s="22"/>
      <c r="BG111" s="20">
        <f>SUM(BF111/12*9*$D111*$F111*$H111*$J111*BG$9)+SUM(BF111/12*3*$E111*$F111*$H111*$J111*BG$9)</f>
        <v>0</v>
      </c>
      <c r="BH111" s="22"/>
      <c r="BI111" s="20">
        <f>SUM(BH111/12*9*$D111*$F111*$H111*$J111*BI$9)+SUM(BH111/12*3*$E111*$F111*$H111*$J111*BI$9)</f>
        <v>0</v>
      </c>
      <c r="BJ111" s="22"/>
      <c r="BK111" s="20">
        <f>SUM(BJ111/12*9*$D111*$F111*$H111*$K111*BK$9)+SUM(BJ111/12*3*$E111*$F111*$H111*$K111*BK$9)</f>
        <v>0</v>
      </c>
      <c r="BL111" s="22"/>
      <c r="BM111" s="20">
        <f>SUM(BL111/12*9*$D111*$F111*$H111*$K111*BM$9)+SUM(BL111/12*3*$E111*$F111*$H111*$K111*BM$9)</f>
        <v>0</v>
      </c>
      <c r="BN111" s="22"/>
      <c r="BO111" s="20">
        <f>SUM(BN111/12*9*$D111*$F111*$H111*$J111*BO$9)+SUM(BN111/12*3*$E111*$F111*$H111*$J111*BO$9)</f>
        <v>0</v>
      </c>
      <c r="BP111" s="22"/>
      <c r="BQ111" s="20">
        <f>SUM(BP111/12*9*$D111*$F111*$H111*$K111*BQ$9)+SUM(BP111/12*3*$E111*$F111*$H111*$K111*BQ$9)</f>
        <v>0</v>
      </c>
      <c r="BR111" s="22"/>
      <c r="BS111" s="20">
        <f>SUM(BR111/12*9*$D111*$F111*$H111*$J111*BS$9)+SUM(BR111/12*3*$E111*$F111*$H111*$J111*BS$9)</f>
        <v>0</v>
      </c>
      <c r="BT111" s="22"/>
      <c r="BU111" s="20">
        <f>SUM(BT111/12*9*$D111*$F111*$H111*$J111*BU$9)+SUM(BT111/12*3*$E111*$F111*$H111*$J111*BU$9)</f>
        <v>0</v>
      </c>
      <c r="BV111" s="31">
        <v>6</v>
      </c>
      <c r="BW111" s="20">
        <f>SUM(BV111/12*9*$D111*$F111*$H111*$K111*BW$9)+SUM(BV111/12*3*$E111*$F111*$H111*$K111*BW$9)</f>
        <v>97645.5144</v>
      </c>
      <c r="BX111" s="20">
        <v>1.7142857142857142</v>
      </c>
      <c r="BY111" s="22">
        <v>1</v>
      </c>
      <c r="BZ111" s="20">
        <f>SUM(BY111/12*9*$D111*$F111*$H111*$K111*BZ$9)+SUM(BY111/12*3*$E111*$F111*$H111*$K111*BZ$9)</f>
        <v>16274.252399999998</v>
      </c>
      <c r="CA111" s="22"/>
      <c r="CB111" s="20">
        <f>SUM(CA111/12*9*$D111*$F111*$H111*$K111*CB$9)+SUM(CA111/12*3*$E111*$F111*$H111*$K111*CB$9)</f>
        <v>0</v>
      </c>
      <c r="CC111" s="22"/>
      <c r="CD111" s="20">
        <f t="shared" ref="CD111" si="796">SUM(CC111/12*9*$D111*$F111*$H111*$K111*CD$9)+SUM(CC111/12*3*$E111*$F111*$H111*$K111*CD$9)</f>
        <v>0</v>
      </c>
      <c r="CE111" s="22"/>
      <c r="CF111" s="20">
        <f>SUM(CE111/12*9*$D111*$F111*$H111*$K111*CF$9)+SUM(CE111/12*3*$E111*$F111*$H111*$K111*CF$9)</f>
        <v>0</v>
      </c>
      <c r="CG111" s="22"/>
      <c r="CH111" s="20">
        <f>SUM(CG111/12*9*$D111*$F111*$H111*$J111*CH$9)+SUM(CG111/12*3*$E111*$F111*$H111*$J111*CH$9)</f>
        <v>0</v>
      </c>
      <c r="CI111" s="22"/>
      <c r="CJ111" s="20">
        <f>SUM(CI111/12*9*$D111*$F111*$H111*$J111*CJ$9)+SUM(CI111/12*3*$E111*$F111*$H111*$J111*CJ$9)</f>
        <v>0</v>
      </c>
      <c r="CK111" s="22"/>
      <c r="CL111" s="20">
        <f>SUM(CK111/12*9*$D111*$F111*$H111*$J111*CL$9)+SUM(CK111/12*3*$E111*$F111*$H111*$J111*CL$9)</f>
        <v>0</v>
      </c>
      <c r="CM111" s="22"/>
      <c r="CN111" s="20">
        <f>SUM(CM111/12*9*$D111*$F111*$H111*$K111*CN$9)+SUM(CM111/12*3*$E111*$F111*$H111*$K111*CN$9)</f>
        <v>0</v>
      </c>
      <c r="CO111" s="22"/>
      <c r="CP111" s="20">
        <f>SUM(CO111/12*9*$D111*$F111*$H111*$K111*CP$9)+SUM(CO111/12*3*$E111*$F111*$H111*$K111*CP$9)</f>
        <v>0</v>
      </c>
      <c r="CQ111" s="22"/>
      <c r="CR111" s="20">
        <f>SUM(CQ111/12*9*$D111*$F111*$H111*$M111*CR$9)+SUM(CQ111/12*3*$E111*$F111*$H111*$M111*CR$9)</f>
        <v>0</v>
      </c>
      <c r="CS111" s="22"/>
      <c r="CT111" s="20">
        <f>SUM(CS111/12*9*$D111*$F111*$H111*$L111*CT$9)+SUM(CS111/12*3*$E111*$F111*$H111*$L111*CT$9)</f>
        <v>0</v>
      </c>
      <c r="CU111" s="20"/>
      <c r="CV111" s="20"/>
      <c r="CW111" s="20"/>
      <c r="CX111" s="20"/>
      <c r="CY111" s="53">
        <f>SUM(AD111,R111,T111,AB111,N111,V111,P111,BF111,BT111,CG111,CK111,BH111,CI111,AF111,AZ111,BB111,AH111,BD111,BR111,AJ111,X111,CO111,BJ111,CM111,BL111,BY111,CC111,BV111,CA111,AL111,AN111,AP111,AR111,AT111,AX111,AV111,BP111,CS111,CQ111,CE111,Z111,BN111)</f>
        <v>21</v>
      </c>
      <c r="CZ111" s="53">
        <f>SUM(AE111,S111,U111,AC111,O111,W111,Q111,BG111,BU111,CH111,CL111,BI111,CJ111,AG111,BA111,BC111,AI111,BE111,BS111,AK111,Y111,CP111,BK111,CN111,BM111,BZ111,CD111,BW111,CB111,AM111,AO111,AQ111,AS111,AU111,AY111,AW111,BQ111,CT111,CR111,CF111,AA111,BO111)</f>
        <v>303786.04479999997</v>
      </c>
    </row>
    <row r="112" spans="1:104" x14ac:dyDescent="0.25">
      <c r="A112" s="75">
        <v>27</v>
      </c>
      <c r="B112" s="84"/>
      <c r="C112" s="71" t="s">
        <v>219</v>
      </c>
      <c r="D112" s="79"/>
      <c r="E112" s="79">
        <v>9959</v>
      </c>
      <c r="F112" s="80">
        <v>0.74</v>
      </c>
      <c r="G112" s="80"/>
      <c r="H112" s="85"/>
      <c r="I112" s="86"/>
      <c r="J112" s="17"/>
      <c r="K112" s="17"/>
      <c r="L112" s="17"/>
      <c r="M112" s="19">
        <v>2.57</v>
      </c>
      <c r="N112" s="46">
        <f>N113</f>
        <v>0</v>
      </c>
      <c r="O112" s="46">
        <f>O113</f>
        <v>0</v>
      </c>
      <c r="P112" s="46">
        <f t="shared" ref="P112:CA112" si="797">P113</f>
        <v>0</v>
      </c>
      <c r="Q112" s="46">
        <f t="shared" si="797"/>
        <v>0</v>
      </c>
      <c r="R112" s="46">
        <f t="shared" si="797"/>
        <v>0</v>
      </c>
      <c r="S112" s="46">
        <f t="shared" si="797"/>
        <v>0</v>
      </c>
      <c r="T112" s="46">
        <f t="shared" si="797"/>
        <v>0</v>
      </c>
      <c r="U112" s="46">
        <f t="shared" si="797"/>
        <v>0</v>
      </c>
      <c r="V112" s="46">
        <f t="shared" si="797"/>
        <v>0</v>
      </c>
      <c r="W112" s="46">
        <f t="shared" si="797"/>
        <v>0</v>
      </c>
      <c r="X112" s="87">
        <f t="shared" si="797"/>
        <v>0</v>
      </c>
      <c r="Y112" s="87">
        <f t="shared" si="797"/>
        <v>0</v>
      </c>
      <c r="Z112" s="87">
        <f t="shared" si="797"/>
        <v>0</v>
      </c>
      <c r="AA112" s="87">
        <f t="shared" si="797"/>
        <v>0</v>
      </c>
      <c r="AB112" s="46">
        <f t="shared" si="797"/>
        <v>0</v>
      </c>
      <c r="AC112" s="46">
        <f t="shared" si="797"/>
        <v>0</v>
      </c>
      <c r="AD112" s="46">
        <f t="shared" si="797"/>
        <v>0</v>
      </c>
      <c r="AE112" s="46">
        <f t="shared" si="797"/>
        <v>0</v>
      </c>
      <c r="AF112" s="46">
        <f t="shared" si="797"/>
        <v>0</v>
      </c>
      <c r="AG112" s="46">
        <f t="shared" si="797"/>
        <v>0</v>
      </c>
      <c r="AH112" s="46">
        <f t="shared" si="797"/>
        <v>0</v>
      </c>
      <c r="AI112" s="46">
        <f t="shared" si="797"/>
        <v>0</v>
      </c>
      <c r="AJ112" s="46">
        <f t="shared" si="797"/>
        <v>0</v>
      </c>
      <c r="AK112" s="46">
        <f t="shared" si="797"/>
        <v>0</v>
      </c>
      <c r="AL112" s="46">
        <f t="shared" si="797"/>
        <v>0</v>
      </c>
      <c r="AM112" s="46">
        <f t="shared" si="797"/>
        <v>0</v>
      </c>
      <c r="AN112" s="46">
        <f t="shared" si="797"/>
        <v>0</v>
      </c>
      <c r="AO112" s="46">
        <f t="shared" si="797"/>
        <v>0</v>
      </c>
      <c r="AP112" s="46">
        <f t="shared" si="797"/>
        <v>0</v>
      </c>
      <c r="AQ112" s="46">
        <f t="shared" si="797"/>
        <v>0</v>
      </c>
      <c r="AR112" s="46">
        <f t="shared" si="797"/>
        <v>0</v>
      </c>
      <c r="AS112" s="46">
        <f t="shared" si="797"/>
        <v>0</v>
      </c>
      <c r="AT112" s="46">
        <f t="shared" si="797"/>
        <v>0</v>
      </c>
      <c r="AU112" s="46">
        <f t="shared" si="797"/>
        <v>0</v>
      </c>
      <c r="AV112" s="46">
        <f t="shared" si="797"/>
        <v>0</v>
      </c>
      <c r="AW112" s="46">
        <f t="shared" si="797"/>
        <v>0</v>
      </c>
      <c r="AX112" s="46">
        <f t="shared" si="797"/>
        <v>0</v>
      </c>
      <c r="AY112" s="46">
        <f t="shared" si="797"/>
        <v>0</v>
      </c>
      <c r="AZ112" s="46">
        <f t="shared" si="797"/>
        <v>0</v>
      </c>
      <c r="BA112" s="46">
        <f t="shared" si="797"/>
        <v>0</v>
      </c>
      <c r="BB112" s="46">
        <f t="shared" si="797"/>
        <v>0</v>
      </c>
      <c r="BC112" s="46">
        <f t="shared" si="797"/>
        <v>0</v>
      </c>
      <c r="BD112" s="46">
        <f t="shared" si="797"/>
        <v>0</v>
      </c>
      <c r="BE112" s="46">
        <f t="shared" si="797"/>
        <v>0</v>
      </c>
      <c r="BF112" s="46">
        <f t="shared" si="797"/>
        <v>0</v>
      </c>
      <c r="BG112" s="46">
        <f t="shared" si="797"/>
        <v>0</v>
      </c>
      <c r="BH112" s="46">
        <f t="shared" si="797"/>
        <v>0</v>
      </c>
      <c r="BI112" s="46">
        <f t="shared" si="797"/>
        <v>0</v>
      </c>
      <c r="BJ112" s="46">
        <f t="shared" si="797"/>
        <v>0</v>
      </c>
      <c r="BK112" s="46">
        <f t="shared" si="797"/>
        <v>0</v>
      </c>
      <c r="BL112" s="46">
        <f t="shared" si="797"/>
        <v>7</v>
      </c>
      <c r="BM112" s="46">
        <f t="shared" si="797"/>
        <v>86021.0484</v>
      </c>
      <c r="BN112" s="46">
        <f t="shared" si="797"/>
        <v>0</v>
      </c>
      <c r="BO112" s="46">
        <f t="shared" si="797"/>
        <v>0</v>
      </c>
      <c r="BP112" s="46">
        <f t="shared" si="797"/>
        <v>0</v>
      </c>
      <c r="BQ112" s="46">
        <f t="shared" si="797"/>
        <v>0</v>
      </c>
      <c r="BR112" s="46">
        <f t="shared" si="797"/>
        <v>0</v>
      </c>
      <c r="BS112" s="46">
        <f t="shared" si="797"/>
        <v>0</v>
      </c>
      <c r="BT112" s="46">
        <f t="shared" si="797"/>
        <v>0</v>
      </c>
      <c r="BU112" s="46">
        <f t="shared" si="797"/>
        <v>0</v>
      </c>
      <c r="BV112" s="46">
        <f t="shared" si="797"/>
        <v>1</v>
      </c>
      <c r="BW112" s="46">
        <f t="shared" si="797"/>
        <v>12288.7212</v>
      </c>
      <c r="BX112" s="46">
        <v>0</v>
      </c>
      <c r="BY112" s="46">
        <f t="shared" si="797"/>
        <v>0</v>
      </c>
      <c r="BZ112" s="46">
        <f t="shared" si="797"/>
        <v>0</v>
      </c>
      <c r="CA112" s="46">
        <f t="shared" si="797"/>
        <v>0</v>
      </c>
      <c r="CB112" s="46">
        <f t="shared" ref="CB112:CT112" si="798">CB113</f>
        <v>0</v>
      </c>
      <c r="CC112" s="46">
        <f t="shared" si="798"/>
        <v>0</v>
      </c>
      <c r="CD112" s="46">
        <f t="shared" si="798"/>
        <v>0</v>
      </c>
      <c r="CE112" s="46">
        <f t="shared" si="798"/>
        <v>0</v>
      </c>
      <c r="CF112" s="46">
        <f t="shared" si="798"/>
        <v>0</v>
      </c>
      <c r="CG112" s="46">
        <f t="shared" si="798"/>
        <v>2</v>
      </c>
      <c r="CH112" s="46">
        <f t="shared" si="798"/>
        <v>20481.201999999997</v>
      </c>
      <c r="CI112" s="46">
        <f t="shared" si="798"/>
        <v>3</v>
      </c>
      <c r="CJ112" s="46">
        <f t="shared" si="798"/>
        <v>30721.803</v>
      </c>
      <c r="CK112" s="46">
        <f t="shared" si="798"/>
        <v>3</v>
      </c>
      <c r="CL112" s="46">
        <f t="shared" si="798"/>
        <v>30721.803</v>
      </c>
      <c r="CM112" s="46">
        <f t="shared" si="798"/>
        <v>0</v>
      </c>
      <c r="CN112" s="46">
        <f t="shared" si="798"/>
        <v>0</v>
      </c>
      <c r="CO112" s="46">
        <f t="shared" si="798"/>
        <v>0</v>
      </c>
      <c r="CP112" s="46">
        <f t="shared" si="798"/>
        <v>0</v>
      </c>
      <c r="CQ112" s="46">
        <f t="shared" si="798"/>
        <v>0</v>
      </c>
      <c r="CR112" s="46">
        <f t="shared" si="798"/>
        <v>0</v>
      </c>
      <c r="CS112" s="46">
        <f t="shared" si="798"/>
        <v>0</v>
      </c>
      <c r="CT112" s="46">
        <f t="shared" si="798"/>
        <v>0</v>
      </c>
      <c r="CU112" s="46"/>
      <c r="CV112" s="46"/>
      <c r="CW112" s="46"/>
      <c r="CX112" s="46"/>
      <c r="CY112" s="46">
        <f t="shared" ref="CY112:CZ112" si="799">CY113</f>
        <v>16</v>
      </c>
      <c r="CZ112" s="46">
        <f t="shared" si="799"/>
        <v>180234.57759999999</v>
      </c>
    </row>
    <row r="113" spans="1:104" ht="30" x14ac:dyDescent="0.25">
      <c r="A113" s="66"/>
      <c r="B113" s="65">
        <v>75</v>
      </c>
      <c r="C113" s="23" t="s">
        <v>220</v>
      </c>
      <c r="D113" s="21">
        <f>D109</f>
        <v>9860</v>
      </c>
      <c r="E113" s="21">
        <v>9959</v>
      </c>
      <c r="F113" s="26">
        <v>0.74</v>
      </c>
      <c r="G113" s="26"/>
      <c r="H113" s="29">
        <v>1</v>
      </c>
      <c r="I113" s="30"/>
      <c r="J113" s="17">
        <v>1.4</v>
      </c>
      <c r="K113" s="17">
        <v>1.68</v>
      </c>
      <c r="L113" s="17">
        <v>2.23</v>
      </c>
      <c r="M113" s="19">
        <v>2.57</v>
      </c>
      <c r="N113" s="22"/>
      <c r="O113" s="20">
        <f>SUM(N113/12*9*$D113*$F113*$H113*$J113*O$9)+SUM(N113/12*3*$E113*$F113*$H113*$J113*O$9)</f>
        <v>0</v>
      </c>
      <c r="P113" s="22"/>
      <c r="Q113" s="20">
        <f>SUM(P113/12*9*$D113*$F113*$H113*$J113*Q$9)+SUM(P113/12*3*$E113*$F113*$H113*$J113*Q$9)</f>
        <v>0</v>
      </c>
      <c r="R113" s="21"/>
      <c r="S113" s="20">
        <f>SUM(R113/12*9*$D113*$F113*$H113*$J113*S$9)+SUM(R113/12*3*$E113*$F113*$H113*$J113*S$9)</f>
        <v>0</v>
      </c>
      <c r="T113" s="22"/>
      <c r="U113" s="20">
        <f>SUM(T113/12*9*$D113*$F113*$H113*$J113*U$9)+SUM(T113/12*3*$E113*$F113*$H113*$J113*U$9)</f>
        <v>0</v>
      </c>
      <c r="V113" s="22"/>
      <c r="W113" s="20">
        <f>SUM(V113/12*9*$D113*$F113*$H113*$J113*W$9)+SUM(V113/12*3*$E113*$F113*$H113*$J113*W$9)</f>
        <v>0</v>
      </c>
      <c r="X113" s="22"/>
      <c r="Y113" s="20">
        <f>SUM(X113/12*9*$D113*$F113*$H113*$J113*Y$9)+SUM(X113/12*3*$E113*$F113*$H113*$J113*Y$9)</f>
        <v>0</v>
      </c>
      <c r="Z113" s="22"/>
      <c r="AA113" s="20">
        <f>SUM(Z113/12*9*$D113*$F113*$H113*$J113*AA$9)+SUM(Z113/12*3*$E113*$F113*$H113*$J113*AA$9)</f>
        <v>0</v>
      </c>
      <c r="AB113" s="22"/>
      <c r="AC113" s="20">
        <f>SUM(AB113/12*9*$D113*$F113*$H113*$J113*AC$9)+SUM(AB113/12*3*$E113*$F113*$H113*$J113*AC$9)</f>
        <v>0</v>
      </c>
      <c r="AD113" s="21"/>
      <c r="AE113" s="20">
        <f>SUM(AD113/12*9*$D113*$F113*$H113*$J113*AE$9)+SUM(AD113/12*3*$E113*$F113*$H113*$J113*AE$9)</f>
        <v>0</v>
      </c>
      <c r="AF113" s="22"/>
      <c r="AG113" s="20">
        <f>SUM(AF113/12*9*$D113*$F113*$H113*$J113*AG$9)+SUM(AF113/12*3*$E113*$F113*$H113*$J113*AG$9)</f>
        <v>0</v>
      </c>
      <c r="AH113" s="22"/>
      <c r="AI113" s="20">
        <f>SUM(AH113/12*9*$D113*$F113*$H113*$J113*AI$9)+SUM(AH113/12*3*$E113*$F113*$H113*$J113*AI$9)</f>
        <v>0</v>
      </c>
      <c r="AJ113" s="22"/>
      <c r="AK113" s="20">
        <f>SUM(AJ113/12*9*$D113*$F113*$H113*$J113*AK$9)+SUM(AJ113/12*3*$E113*$F113*$H113*$J113*AK$9)</f>
        <v>0</v>
      </c>
      <c r="AL113" s="22"/>
      <c r="AM113" s="20">
        <f>SUM(AL113/12*9*$D113*$F113*$H113*$K113*AM$9)+SUM(AL113/12*3*$E113*$F113*$H113*$K113*AM$9)</f>
        <v>0</v>
      </c>
      <c r="AN113" s="22"/>
      <c r="AO113" s="20">
        <f>SUM(AN113/12*9*$D113*$F113*$H113*$K113*AO$9)+SUM(AN113/12*3*$E113*$F113*$H113*$K113*AO$9)</f>
        <v>0</v>
      </c>
      <c r="AP113" s="22"/>
      <c r="AQ113" s="20">
        <f>SUM(AP113/12*9*$D113*$F113*$H113*$K113*AQ$9)+SUM(AP113/12*3*$E113*$F113*$H113*$K113*AQ$9)</f>
        <v>0</v>
      </c>
      <c r="AR113" s="22"/>
      <c r="AS113" s="20">
        <f>SUM(AR113/12*9*$D113*$F113*$H113*$K113*AS$9)+SUM(AR113/12*3*$E113*$F113*$H113*$K113*AS$9)</f>
        <v>0</v>
      </c>
      <c r="AT113" s="22"/>
      <c r="AU113" s="20">
        <f>SUM(AT113/12*9*$D113*$F113*$H113*$K113*AU$9)+SUM(AT113/12*3*$E113*$F113*$H113*$K113*AU$9)</f>
        <v>0</v>
      </c>
      <c r="AV113" s="22"/>
      <c r="AW113" s="20">
        <f>SUM(AV113/12*9*$D113*$F113*$H113*$K113*AW$9)+SUM(AV113/12*3*$E113*$F113*$H113*$K113*AW$9)</f>
        <v>0</v>
      </c>
      <c r="AX113" s="22"/>
      <c r="AY113" s="20">
        <f>SUM(AX113/12*9*$D113*$F113*$H113*$K113*AY$9)+SUM(AX113/12*3*$E113*$F113*$H113*$K113*AY$9)</f>
        <v>0</v>
      </c>
      <c r="AZ113" s="22"/>
      <c r="BA113" s="20">
        <f>SUM(AZ113/12*9*$D113*$F113*$H113*$J113*BA$9)+SUM(AZ113/12*3*$E113*$F113*$H113*$J113*BA$9)</f>
        <v>0</v>
      </c>
      <c r="BB113" s="22"/>
      <c r="BC113" s="20">
        <f>SUM(BB113/12*9*$D113*$F113*$H113*$J113*BC$9)+SUM(BB113/12*3*$E113*$F113*$H113*$J113*BC$9)</f>
        <v>0</v>
      </c>
      <c r="BD113" s="22"/>
      <c r="BE113" s="20">
        <f>SUM(BD113/12*9*$D113*$F113*$H113*$J113*BE$9)+SUM(BD113/12*3*$E113*$F113*$H113*$J113*BE$9)</f>
        <v>0</v>
      </c>
      <c r="BF113" s="22"/>
      <c r="BG113" s="20">
        <f>SUM(BF113/12*9*$D113*$F113*$H113*$J113*BG$9)+SUM(BF113/12*3*$E113*$F113*$H113*$J113*BG$9)</f>
        <v>0</v>
      </c>
      <c r="BH113" s="22"/>
      <c r="BI113" s="20">
        <f>SUM(BH113/12*9*$D113*$F113*$H113*$J113*BI$9)+SUM(BH113/12*3*$E113*$F113*$H113*$J113*BI$9)</f>
        <v>0</v>
      </c>
      <c r="BJ113" s="22"/>
      <c r="BK113" s="20">
        <f>SUM(BJ113/12*9*$D113*$F113*$H113*$K113*BK$9)+SUM(BJ113/12*3*$E113*$F113*$H113*$K113*BK$9)</f>
        <v>0</v>
      </c>
      <c r="BL113" s="22">
        <v>7</v>
      </c>
      <c r="BM113" s="20">
        <f>SUM(BL113/12*9*$D113*$F113*$H113*$K113*BM$9)+SUM(BL113/12*3*$E113*$F113*$H113*$K113*BM$9)</f>
        <v>86021.0484</v>
      </c>
      <c r="BN113" s="22"/>
      <c r="BO113" s="20">
        <f>SUM(BN113/12*9*$D113*$F113*$H113*$J113*BO$9)+SUM(BN113/12*3*$E113*$F113*$H113*$J113*BO$9)</f>
        <v>0</v>
      </c>
      <c r="BP113" s="22"/>
      <c r="BQ113" s="20">
        <f>SUM(BP113/12*9*$D113*$F113*$H113*$K113*BQ$9)+SUM(BP113/12*3*$E113*$F113*$H113*$K113*BQ$9)</f>
        <v>0</v>
      </c>
      <c r="BR113" s="22"/>
      <c r="BS113" s="20">
        <f>SUM(BR113/12*9*$D113*$F113*$H113*$J113*BS$9)+SUM(BR113/12*3*$E113*$F113*$H113*$J113*BS$9)</f>
        <v>0</v>
      </c>
      <c r="BT113" s="22"/>
      <c r="BU113" s="20">
        <f>SUM(BT113/12*9*$D113*$F113*$H113*$J113*BU$9)+SUM(BT113/12*3*$E113*$F113*$H113*$J113*BU$9)</f>
        <v>0</v>
      </c>
      <c r="BV113" s="31">
        <v>1</v>
      </c>
      <c r="BW113" s="20">
        <f>SUM(BV113/12*9*$D113*$F113*$H113*$K113*BW$9)+SUM(BV113/12*3*$E113*$F113*$H113*$K113*BW$9)</f>
        <v>12288.7212</v>
      </c>
      <c r="BX113" s="20">
        <v>0</v>
      </c>
      <c r="BY113" s="22"/>
      <c r="BZ113" s="20">
        <f>SUM(BY113/12*9*$D113*$F113*$H113*$K113*BZ$9)+SUM(BY113/12*3*$E113*$F113*$H113*$K113*BZ$9)</f>
        <v>0</v>
      </c>
      <c r="CA113" s="22"/>
      <c r="CB113" s="20">
        <f>SUM(CA113/12*9*$D113*$F113*$H113*$K113*CB$9)+SUM(CA113/12*3*$E113*$F113*$H113*$K113*CB$9)</f>
        <v>0</v>
      </c>
      <c r="CC113" s="22"/>
      <c r="CD113" s="20">
        <f t="shared" ref="CD113" si="800">SUM(CC113/12*9*$D113*$F113*$H113*$K113*CD$9)+SUM(CC113/12*3*$E113*$F113*$H113*$K113*CD$9)</f>
        <v>0</v>
      </c>
      <c r="CE113" s="22"/>
      <c r="CF113" s="20">
        <f>SUM(CE113/12*9*$D113*$F113*$H113*$K113*CF$9)+SUM(CE113/12*3*$E113*$F113*$H113*$K113*CF$9)</f>
        <v>0</v>
      </c>
      <c r="CG113" s="22">
        <v>2</v>
      </c>
      <c r="CH113" s="20">
        <f>SUM(CG113/12*9*$D113*$F113*$H113*$J113*CH$9)+SUM(CG113/12*3*$E113*$F113*$H113*$J113*CH$9)</f>
        <v>20481.201999999997</v>
      </c>
      <c r="CI113" s="22">
        <v>3</v>
      </c>
      <c r="CJ113" s="20">
        <f>SUM(CI113/12*9*$D113*$F113*$H113*$J113*CJ$9)+SUM(CI113/12*3*$E113*$F113*$H113*$J113*CJ$9)</f>
        <v>30721.803</v>
      </c>
      <c r="CK113" s="22">
        <v>3</v>
      </c>
      <c r="CL113" s="20">
        <f>SUM(CK113/12*9*$D113*$F113*$H113*$J113*CL$9)+SUM(CK113/12*3*$E113*$F113*$H113*$J113*CL$9)</f>
        <v>30721.803</v>
      </c>
      <c r="CM113" s="22"/>
      <c r="CN113" s="20">
        <f>SUM(CM113/12*9*$D113*$F113*$H113*$K113*CN$9)+SUM(CM113/12*3*$E113*$F113*$H113*$K113*CN$9)</f>
        <v>0</v>
      </c>
      <c r="CO113" s="22"/>
      <c r="CP113" s="20">
        <f>SUM(CO113/12*9*$D113*$F113*$H113*$K113*CP$9)+SUM(CO113/12*3*$E113*$F113*$H113*$K113*CP$9)</f>
        <v>0</v>
      </c>
      <c r="CQ113" s="22"/>
      <c r="CR113" s="20">
        <f>SUM(CQ113/12*9*$D113*$F113*$H113*$M113*CR$9)+SUM(CQ113/12*3*$E113*$F113*$H113*$M113*CR$9)</f>
        <v>0</v>
      </c>
      <c r="CS113" s="22"/>
      <c r="CT113" s="20">
        <f>SUM(CS113/12*9*$D113*$F113*$H113*$L113*CT$9)+SUM(CS113/12*3*$E113*$F113*$H113*$L113*CT$9)</f>
        <v>0</v>
      </c>
      <c r="CU113" s="20"/>
      <c r="CV113" s="20"/>
      <c r="CW113" s="20"/>
      <c r="CX113" s="20"/>
      <c r="CY113" s="53">
        <f>SUM(AD113,R113,T113,AB113,N113,V113,P113,BF113,BT113,CG113,CK113,BH113,CI113,AF113,AZ113,BB113,AH113,BD113,BR113,AJ113,X113,CO113,BJ113,CM113,BL113,BY113,CC113,BV113,CA113,AL113,AN113,AP113,AR113,AT113,AX113,AV113,BP113,CS113,CQ113,CE113,Z113,BN113)</f>
        <v>16</v>
      </c>
      <c r="CZ113" s="53">
        <f>SUM(AE113,S113,U113,AC113,O113,W113,Q113,BG113,BU113,CH113,CL113,BI113,CJ113,AG113,BA113,BC113,AI113,BE113,BS113,AK113,Y113,CP113,BK113,CN113,BM113,BZ113,CD113,BW113,CB113,AM113,AO113,AQ113,AS113,AU113,AY113,AW113,BQ113,CT113,CR113,CF113,AA113,BO113)</f>
        <v>180234.57759999999</v>
      </c>
    </row>
    <row r="114" spans="1:104" s="57" customFormat="1" x14ac:dyDescent="0.25">
      <c r="A114" s="75">
        <v>28</v>
      </c>
      <c r="B114" s="75"/>
      <c r="C114" s="71" t="s">
        <v>221</v>
      </c>
      <c r="D114" s="78"/>
      <c r="E114" s="79">
        <v>9959</v>
      </c>
      <c r="F114" s="80">
        <v>1.32</v>
      </c>
      <c r="G114" s="80"/>
      <c r="H114" s="81"/>
      <c r="I114" s="82"/>
      <c r="J114" s="47"/>
      <c r="K114" s="47"/>
      <c r="L114" s="47"/>
      <c r="M114" s="19">
        <v>2.57</v>
      </c>
      <c r="N114" s="46">
        <f>N115</f>
        <v>0</v>
      </c>
      <c r="O114" s="46">
        <f>O115</f>
        <v>0</v>
      </c>
      <c r="P114" s="46">
        <f t="shared" ref="P114:CA114" si="801">P115</f>
        <v>0</v>
      </c>
      <c r="Q114" s="46">
        <f t="shared" si="801"/>
        <v>0</v>
      </c>
      <c r="R114" s="46">
        <f t="shared" si="801"/>
        <v>0</v>
      </c>
      <c r="S114" s="46">
        <f t="shared" si="801"/>
        <v>0</v>
      </c>
      <c r="T114" s="46">
        <f t="shared" si="801"/>
        <v>0</v>
      </c>
      <c r="U114" s="46">
        <f t="shared" si="801"/>
        <v>0</v>
      </c>
      <c r="V114" s="46">
        <f t="shared" si="801"/>
        <v>0</v>
      </c>
      <c r="W114" s="46">
        <f t="shared" si="801"/>
        <v>0</v>
      </c>
      <c r="X114" s="87">
        <f t="shared" si="801"/>
        <v>0</v>
      </c>
      <c r="Y114" s="87">
        <f t="shared" si="801"/>
        <v>0</v>
      </c>
      <c r="Z114" s="87">
        <f t="shared" si="801"/>
        <v>0</v>
      </c>
      <c r="AA114" s="87">
        <f t="shared" si="801"/>
        <v>0</v>
      </c>
      <c r="AB114" s="46">
        <f t="shared" si="801"/>
        <v>0</v>
      </c>
      <c r="AC114" s="46">
        <f t="shared" si="801"/>
        <v>0</v>
      </c>
      <c r="AD114" s="46">
        <f t="shared" si="801"/>
        <v>0</v>
      </c>
      <c r="AE114" s="46">
        <f t="shared" si="801"/>
        <v>0</v>
      </c>
      <c r="AF114" s="46">
        <f t="shared" si="801"/>
        <v>0</v>
      </c>
      <c r="AG114" s="46">
        <f t="shared" si="801"/>
        <v>0</v>
      </c>
      <c r="AH114" s="46">
        <f t="shared" si="801"/>
        <v>0</v>
      </c>
      <c r="AI114" s="46">
        <f t="shared" si="801"/>
        <v>0</v>
      </c>
      <c r="AJ114" s="46">
        <f t="shared" si="801"/>
        <v>0</v>
      </c>
      <c r="AK114" s="46">
        <f t="shared" si="801"/>
        <v>0</v>
      </c>
      <c r="AL114" s="46">
        <f t="shared" si="801"/>
        <v>0</v>
      </c>
      <c r="AM114" s="46">
        <f t="shared" si="801"/>
        <v>0</v>
      </c>
      <c r="AN114" s="46">
        <f t="shared" si="801"/>
        <v>0</v>
      </c>
      <c r="AO114" s="46">
        <f t="shared" si="801"/>
        <v>0</v>
      </c>
      <c r="AP114" s="46">
        <f t="shared" si="801"/>
        <v>0</v>
      </c>
      <c r="AQ114" s="46">
        <f t="shared" si="801"/>
        <v>0</v>
      </c>
      <c r="AR114" s="46">
        <f t="shared" si="801"/>
        <v>0</v>
      </c>
      <c r="AS114" s="46">
        <f t="shared" si="801"/>
        <v>0</v>
      </c>
      <c r="AT114" s="46">
        <f t="shared" si="801"/>
        <v>0</v>
      </c>
      <c r="AU114" s="46">
        <f t="shared" si="801"/>
        <v>0</v>
      </c>
      <c r="AV114" s="46">
        <f t="shared" si="801"/>
        <v>0</v>
      </c>
      <c r="AW114" s="46">
        <f t="shared" si="801"/>
        <v>0</v>
      </c>
      <c r="AX114" s="46">
        <f t="shared" si="801"/>
        <v>0</v>
      </c>
      <c r="AY114" s="46">
        <f t="shared" si="801"/>
        <v>0</v>
      </c>
      <c r="AZ114" s="46">
        <f t="shared" si="801"/>
        <v>0</v>
      </c>
      <c r="BA114" s="46">
        <f t="shared" si="801"/>
        <v>0</v>
      </c>
      <c r="BB114" s="46">
        <f t="shared" si="801"/>
        <v>0</v>
      </c>
      <c r="BC114" s="46">
        <f t="shared" si="801"/>
        <v>0</v>
      </c>
      <c r="BD114" s="46">
        <f t="shared" si="801"/>
        <v>0</v>
      </c>
      <c r="BE114" s="46">
        <f t="shared" si="801"/>
        <v>0</v>
      </c>
      <c r="BF114" s="46">
        <f t="shared" si="801"/>
        <v>0</v>
      </c>
      <c r="BG114" s="46">
        <f t="shared" si="801"/>
        <v>0</v>
      </c>
      <c r="BH114" s="46">
        <f t="shared" si="801"/>
        <v>0</v>
      </c>
      <c r="BI114" s="46">
        <f t="shared" si="801"/>
        <v>0</v>
      </c>
      <c r="BJ114" s="46">
        <f t="shared" si="801"/>
        <v>0</v>
      </c>
      <c r="BK114" s="46">
        <f t="shared" si="801"/>
        <v>0</v>
      </c>
      <c r="BL114" s="46">
        <f t="shared" si="801"/>
        <v>0</v>
      </c>
      <c r="BM114" s="46">
        <f t="shared" si="801"/>
        <v>0</v>
      </c>
      <c r="BN114" s="46">
        <f t="shared" si="801"/>
        <v>0</v>
      </c>
      <c r="BO114" s="46">
        <f t="shared" si="801"/>
        <v>0</v>
      </c>
      <c r="BP114" s="46">
        <f t="shared" si="801"/>
        <v>0</v>
      </c>
      <c r="BQ114" s="46">
        <f t="shared" si="801"/>
        <v>0</v>
      </c>
      <c r="BR114" s="46">
        <f t="shared" si="801"/>
        <v>0</v>
      </c>
      <c r="BS114" s="46">
        <f t="shared" si="801"/>
        <v>0</v>
      </c>
      <c r="BT114" s="46">
        <f t="shared" si="801"/>
        <v>0</v>
      </c>
      <c r="BU114" s="46">
        <f t="shared" si="801"/>
        <v>0</v>
      </c>
      <c r="BV114" s="46">
        <f t="shared" si="801"/>
        <v>0</v>
      </c>
      <c r="BW114" s="46">
        <f t="shared" si="801"/>
        <v>0</v>
      </c>
      <c r="BX114" s="46">
        <v>0</v>
      </c>
      <c r="BY114" s="46">
        <f t="shared" si="801"/>
        <v>0</v>
      </c>
      <c r="BZ114" s="46">
        <f t="shared" si="801"/>
        <v>0</v>
      </c>
      <c r="CA114" s="46">
        <f t="shared" si="801"/>
        <v>0</v>
      </c>
      <c r="CB114" s="46">
        <f t="shared" ref="CB114:CT114" si="802">CB115</f>
        <v>0</v>
      </c>
      <c r="CC114" s="46">
        <f t="shared" si="802"/>
        <v>0</v>
      </c>
      <c r="CD114" s="46">
        <f t="shared" si="802"/>
        <v>0</v>
      </c>
      <c r="CE114" s="46">
        <f t="shared" si="802"/>
        <v>0</v>
      </c>
      <c r="CF114" s="46">
        <f t="shared" si="802"/>
        <v>0</v>
      </c>
      <c r="CG114" s="46">
        <f t="shared" si="802"/>
        <v>0</v>
      </c>
      <c r="CH114" s="46">
        <f t="shared" si="802"/>
        <v>0</v>
      </c>
      <c r="CI114" s="46">
        <f t="shared" si="802"/>
        <v>0</v>
      </c>
      <c r="CJ114" s="46">
        <f t="shared" si="802"/>
        <v>0</v>
      </c>
      <c r="CK114" s="46">
        <f t="shared" si="802"/>
        <v>0</v>
      </c>
      <c r="CL114" s="46">
        <f t="shared" si="802"/>
        <v>0</v>
      </c>
      <c r="CM114" s="46">
        <f t="shared" si="802"/>
        <v>0</v>
      </c>
      <c r="CN114" s="46">
        <f t="shared" si="802"/>
        <v>0</v>
      </c>
      <c r="CO114" s="46">
        <f t="shared" si="802"/>
        <v>0</v>
      </c>
      <c r="CP114" s="46">
        <f t="shared" si="802"/>
        <v>0</v>
      </c>
      <c r="CQ114" s="46">
        <f t="shared" si="802"/>
        <v>0</v>
      </c>
      <c r="CR114" s="46">
        <f t="shared" si="802"/>
        <v>0</v>
      </c>
      <c r="CS114" s="46">
        <f t="shared" si="802"/>
        <v>0</v>
      </c>
      <c r="CT114" s="46">
        <f t="shared" si="802"/>
        <v>0</v>
      </c>
      <c r="CU114" s="46"/>
      <c r="CV114" s="46"/>
      <c r="CW114" s="46"/>
      <c r="CX114" s="46"/>
      <c r="CY114" s="46">
        <f t="shared" ref="CY114:CZ114" si="803">CY115</f>
        <v>0</v>
      </c>
      <c r="CZ114" s="46">
        <f t="shared" si="803"/>
        <v>0</v>
      </c>
    </row>
    <row r="115" spans="1:104" ht="45" x14ac:dyDescent="0.25">
      <c r="A115" s="66"/>
      <c r="B115" s="65">
        <v>76</v>
      </c>
      <c r="C115" s="16" t="s">
        <v>222</v>
      </c>
      <c r="D115" s="21">
        <f>D113</f>
        <v>9860</v>
      </c>
      <c r="E115" s="21">
        <v>9959</v>
      </c>
      <c r="F115" s="18">
        <v>1.32</v>
      </c>
      <c r="G115" s="18"/>
      <c r="H115" s="29">
        <v>1</v>
      </c>
      <c r="I115" s="30"/>
      <c r="J115" s="17">
        <v>1.4</v>
      </c>
      <c r="K115" s="17">
        <v>1.68</v>
      </c>
      <c r="L115" s="17">
        <v>2.23</v>
      </c>
      <c r="M115" s="19">
        <v>2.57</v>
      </c>
      <c r="N115" s="22">
        <v>0</v>
      </c>
      <c r="O115" s="20">
        <f>SUM(N115/12*9*$D115*$F115*$H115*$J115*O$9)+SUM(N115/12*3*$E115*$F115*$H115*$J115*O$9)</f>
        <v>0</v>
      </c>
      <c r="P115" s="22">
        <v>0</v>
      </c>
      <c r="Q115" s="20">
        <f>SUM(P115/12*9*$D115*$F115*$H115*$J115*Q$9)+SUM(P115/12*3*$E115*$F115*$H115*$J115*Q$9)</f>
        <v>0</v>
      </c>
      <c r="R115" s="21"/>
      <c r="S115" s="20">
        <f>SUM(R115/12*9*$D115*$F115*$H115*$J115*S$9)+SUM(R115/12*3*$E115*$F115*$H115*$J115*S$9)</f>
        <v>0</v>
      </c>
      <c r="T115" s="22">
        <v>0</v>
      </c>
      <c r="U115" s="20">
        <f>SUM(T115/12*9*$D115*$F115*$H115*$J115*U$9)+SUM(T115/12*3*$E115*$F115*$H115*$J115*U$9)</f>
        <v>0</v>
      </c>
      <c r="V115" s="22">
        <v>0</v>
      </c>
      <c r="W115" s="20">
        <f>SUM(V115/12*9*$D115*$F115*$H115*$J115*W$9)+SUM(V115/12*3*$E115*$F115*$H115*$J115*W$9)</f>
        <v>0</v>
      </c>
      <c r="X115" s="22">
        <v>0</v>
      </c>
      <c r="Y115" s="20">
        <f>SUM(X115/12*9*$D115*$F115*$H115*$J115*Y$9)+SUM(X115/12*3*$E115*$F115*$H115*$J115*Y$9)</f>
        <v>0</v>
      </c>
      <c r="Z115" s="22"/>
      <c r="AA115" s="20">
        <f>SUM(Z115/12*9*$D115*$F115*$H115*$J115*AA$9)+SUM(Z115/12*3*$E115*$F115*$H115*$J115*AA$9)</f>
        <v>0</v>
      </c>
      <c r="AB115" s="22">
        <v>0</v>
      </c>
      <c r="AC115" s="20">
        <f>SUM(AB115/12*9*$D115*$F115*$H115*$J115*AC$9)+SUM(AB115/12*3*$E115*$F115*$H115*$J115*AC$9)</f>
        <v>0</v>
      </c>
      <c r="AD115" s="21"/>
      <c r="AE115" s="20">
        <f>SUM(AD115/12*9*$D115*$F115*$H115*$J115*AE$9)+SUM(AD115/12*3*$E115*$F115*$H115*$J115*AE$9)</f>
        <v>0</v>
      </c>
      <c r="AF115" s="22">
        <v>0</v>
      </c>
      <c r="AG115" s="20">
        <f>SUM(AF115/12*9*$D115*$F115*$H115*$J115*AG$9)+SUM(AF115/12*3*$E115*$F115*$H115*$J115*AG$9)</f>
        <v>0</v>
      </c>
      <c r="AH115" s="22">
        <v>0</v>
      </c>
      <c r="AI115" s="20">
        <f>SUM(AH115/12*9*$D115*$F115*$H115*$J115*AI$9)+SUM(AH115/12*3*$E115*$F115*$H115*$J115*AI$9)</f>
        <v>0</v>
      </c>
      <c r="AJ115" s="22"/>
      <c r="AK115" s="20">
        <f>SUM(AJ115/12*9*$D115*$F115*$H115*$J115*AK$9)+SUM(AJ115/12*3*$E115*$F115*$H115*$J115*AK$9)</f>
        <v>0</v>
      </c>
      <c r="AL115" s="22">
        <v>0</v>
      </c>
      <c r="AM115" s="20">
        <f>SUM(AL115/12*9*$D115*$F115*$H115*$K115*AM$9)+SUM(AL115/12*3*$E115*$F115*$H115*$K115*AM$9)</f>
        <v>0</v>
      </c>
      <c r="AN115" s="22">
        <v>0</v>
      </c>
      <c r="AO115" s="20">
        <f>SUM(AN115/12*9*$D115*$F115*$H115*$K115*AO$9)+SUM(AN115/12*3*$E115*$F115*$H115*$K115*AO$9)</f>
        <v>0</v>
      </c>
      <c r="AP115" s="22">
        <v>0</v>
      </c>
      <c r="AQ115" s="20">
        <f>SUM(AP115/12*9*$D115*$F115*$H115*$K115*AQ$9)+SUM(AP115/12*3*$E115*$F115*$H115*$K115*AQ$9)</f>
        <v>0</v>
      </c>
      <c r="AR115" s="22">
        <v>0</v>
      </c>
      <c r="AS115" s="20">
        <f>SUM(AR115/12*9*$D115*$F115*$H115*$K115*AS$9)+SUM(AR115/12*3*$E115*$F115*$H115*$K115*AS$9)</f>
        <v>0</v>
      </c>
      <c r="AT115" s="22">
        <v>0</v>
      </c>
      <c r="AU115" s="20">
        <f>SUM(AT115/12*9*$D115*$F115*$H115*$K115*AU$9)+SUM(AT115/12*3*$E115*$F115*$H115*$K115*AU$9)</f>
        <v>0</v>
      </c>
      <c r="AV115" s="22">
        <v>0</v>
      </c>
      <c r="AW115" s="20">
        <f>SUM(AV115/12*9*$D115*$F115*$H115*$K115*AW$9)+SUM(AV115/12*3*$E115*$F115*$H115*$K115*AW$9)</f>
        <v>0</v>
      </c>
      <c r="AX115" s="22">
        <v>0</v>
      </c>
      <c r="AY115" s="20">
        <f>SUM(AX115/12*9*$D115*$F115*$H115*$K115*AY$9)+SUM(AX115/12*3*$E115*$F115*$H115*$K115*AY$9)</f>
        <v>0</v>
      </c>
      <c r="AZ115" s="22">
        <v>0</v>
      </c>
      <c r="BA115" s="20">
        <f>SUM(AZ115/12*9*$D115*$F115*$H115*$J115*BA$9)+SUM(AZ115/12*3*$E115*$F115*$H115*$J115*BA$9)</f>
        <v>0</v>
      </c>
      <c r="BB115" s="22"/>
      <c r="BC115" s="20">
        <f>SUM(BB115/12*9*$D115*$F115*$H115*$J115*BC$9)+SUM(BB115/12*3*$E115*$F115*$H115*$J115*BC$9)</f>
        <v>0</v>
      </c>
      <c r="BD115" s="22"/>
      <c r="BE115" s="20">
        <f>SUM(BD115/12*9*$D115*$F115*$H115*$J115*BE$9)+SUM(BD115/12*3*$E115*$F115*$H115*$J115*BE$9)</f>
        <v>0</v>
      </c>
      <c r="BF115" s="22">
        <v>0</v>
      </c>
      <c r="BG115" s="20">
        <f>SUM(BF115/12*9*$D115*$F115*$H115*$J115*BG$9)+SUM(BF115/12*3*$E115*$F115*$H115*$J115*BG$9)</f>
        <v>0</v>
      </c>
      <c r="BH115" s="22">
        <v>0</v>
      </c>
      <c r="BI115" s="20">
        <f>SUM(BH115/12*9*$D115*$F115*$H115*$J115*BI$9)+SUM(BH115/12*3*$E115*$F115*$H115*$J115*BI$9)</f>
        <v>0</v>
      </c>
      <c r="BJ115" s="22">
        <v>0</v>
      </c>
      <c r="BK115" s="20">
        <f>SUM(BJ115/12*9*$D115*$F115*$H115*$K115*BK$9)+SUM(BJ115/12*3*$E115*$F115*$H115*$K115*BK$9)</f>
        <v>0</v>
      </c>
      <c r="BL115" s="22">
        <v>0</v>
      </c>
      <c r="BM115" s="20">
        <f>SUM(BL115/12*9*$D115*$F115*$H115*$K115*BM$9)+SUM(BL115/12*3*$E115*$F115*$H115*$K115*BM$9)</f>
        <v>0</v>
      </c>
      <c r="BN115" s="22"/>
      <c r="BO115" s="20">
        <f>SUM(BN115/12*9*$D115*$F115*$H115*$J115*BO$9)+SUM(BN115/12*3*$E115*$F115*$H115*$J115*BO$9)</f>
        <v>0</v>
      </c>
      <c r="BP115" s="22"/>
      <c r="BQ115" s="20">
        <f>SUM(BP115/12*9*$D115*$F115*$H115*$K115*BQ$9)+SUM(BP115/12*3*$E115*$F115*$H115*$K115*BQ$9)</f>
        <v>0</v>
      </c>
      <c r="BR115" s="22">
        <v>0</v>
      </c>
      <c r="BS115" s="20">
        <f>SUM(BR115/12*9*$D115*$F115*$H115*$J115*BS$9)+SUM(BR115/12*3*$E115*$F115*$H115*$J115*BS$9)</f>
        <v>0</v>
      </c>
      <c r="BT115" s="22">
        <v>0</v>
      </c>
      <c r="BU115" s="20">
        <f>SUM(BT115/12*9*$D115*$F115*$H115*$J115*BU$9)+SUM(BT115/12*3*$E115*$F115*$H115*$J115*BU$9)</f>
        <v>0</v>
      </c>
      <c r="BV115" s="22">
        <v>0</v>
      </c>
      <c r="BW115" s="20">
        <f>SUM(BV115/12*9*$D115*$F115*$H115*$K115*BW$9)+SUM(BV115/12*3*$E115*$F115*$H115*$K115*BW$9)</f>
        <v>0</v>
      </c>
      <c r="BX115" s="20">
        <v>0</v>
      </c>
      <c r="BY115" s="22">
        <v>0</v>
      </c>
      <c r="BZ115" s="20">
        <f>SUM(BY115/12*9*$D115*$F115*$H115*$K115*BZ$9)+SUM(BY115/12*3*$E115*$F115*$H115*$K115*BZ$9)</f>
        <v>0</v>
      </c>
      <c r="CA115" s="22"/>
      <c r="CB115" s="20">
        <f>SUM(CA115/12*9*$D115*$F115*$H115*$K115*CB$9)+SUM(CA115/12*3*$E115*$F115*$H115*$K115*CB$9)</f>
        <v>0</v>
      </c>
      <c r="CC115" s="22">
        <v>0</v>
      </c>
      <c r="CD115" s="20">
        <f t="shared" ref="CD115" si="804">SUM(CC115/12*9*$D115*$F115*$H115*$K115*CD$9)+SUM(CC115/12*3*$E115*$F115*$H115*$K115*CD$9)</f>
        <v>0</v>
      </c>
      <c r="CE115" s="22">
        <v>0</v>
      </c>
      <c r="CF115" s="20">
        <f>SUM(CE115/12*9*$D115*$F115*$H115*$K115*CF$9)+SUM(CE115/12*3*$E115*$F115*$H115*$K115*CF$9)</f>
        <v>0</v>
      </c>
      <c r="CG115" s="22">
        <v>0</v>
      </c>
      <c r="CH115" s="20">
        <f>SUM(CG115/12*9*$D115*$F115*$H115*$J115*CH$9)+SUM(CG115/12*3*$E115*$F115*$H115*$J115*CH$9)</f>
        <v>0</v>
      </c>
      <c r="CI115" s="22"/>
      <c r="CJ115" s="20">
        <f>SUM(CI115/12*9*$D115*$F115*$H115*$J115*CJ$9)+SUM(CI115/12*3*$E115*$F115*$H115*$J115*CJ$9)</f>
        <v>0</v>
      </c>
      <c r="CK115" s="22">
        <v>0</v>
      </c>
      <c r="CL115" s="20">
        <f>SUM(CK115/12*9*$D115*$F115*$H115*$J115*CL$9)+SUM(CK115/12*3*$E115*$F115*$H115*$J115*CL$9)</f>
        <v>0</v>
      </c>
      <c r="CM115" s="22"/>
      <c r="CN115" s="20">
        <f>SUM(CM115/12*9*$D115*$F115*$H115*$K115*CN$9)+SUM(CM115/12*3*$E115*$F115*$H115*$K115*CN$9)</f>
        <v>0</v>
      </c>
      <c r="CO115" s="22">
        <v>0</v>
      </c>
      <c r="CP115" s="20">
        <f>SUM(CO115/12*9*$D115*$F115*$H115*$K115*CP$9)+SUM(CO115/12*3*$E115*$F115*$H115*$K115*CP$9)</f>
        <v>0</v>
      </c>
      <c r="CQ115" s="22">
        <v>0</v>
      </c>
      <c r="CR115" s="20">
        <f>SUM(CQ115/12*9*$D115*$F115*$H115*$M115*CR$9)+SUM(CQ115/12*3*$E115*$F115*$H115*$M115*CR$9)</f>
        <v>0</v>
      </c>
      <c r="CS115" s="22">
        <v>0</v>
      </c>
      <c r="CT115" s="20">
        <f>SUM(CS115/12*9*$D115*$F115*$H115*$L115*CT$9)+SUM(CS115/12*3*$E115*$F115*$H115*$L115*CT$9)</f>
        <v>0</v>
      </c>
      <c r="CU115" s="20"/>
      <c r="CV115" s="20"/>
      <c r="CW115" s="20"/>
      <c r="CX115" s="20"/>
      <c r="CY115" s="53">
        <f>SUM(AD115,R115,T115,AB115,N115,V115,P115,BF115,BT115,CG115,CK115,BH115,CI115,AF115,AZ115,BB115,AH115,BD115,BR115,AJ115,X115,CO115,BJ115,CM115,BL115,BY115,CC115,BV115,CA115,AL115,AN115,AP115,AR115,AT115,AX115,AV115,BP115,CS115,CQ115,CE115,Z115,BN115)</f>
        <v>0</v>
      </c>
      <c r="CZ115" s="53">
        <f>SUM(AE115,S115,U115,AC115,O115,W115,Q115,BG115,BU115,CH115,CL115,BI115,CJ115,AG115,BA115,BC115,AI115,BE115,BS115,AK115,Y115,CP115,BK115,CN115,BM115,BZ115,CD115,BW115,CB115,AM115,AO115,AQ115,AS115,AU115,AY115,AW115,BQ115,CT115,CR115,CF115,AA115,BO115)</f>
        <v>0</v>
      </c>
    </row>
    <row r="116" spans="1:104" x14ac:dyDescent="0.25">
      <c r="A116" s="75">
        <v>29</v>
      </c>
      <c r="B116" s="84"/>
      <c r="C116" s="71" t="s">
        <v>223</v>
      </c>
      <c r="D116" s="79"/>
      <c r="E116" s="79">
        <v>9959</v>
      </c>
      <c r="F116" s="80">
        <v>1.25</v>
      </c>
      <c r="G116" s="80"/>
      <c r="H116" s="85"/>
      <c r="I116" s="86"/>
      <c r="J116" s="17"/>
      <c r="K116" s="17"/>
      <c r="L116" s="17"/>
      <c r="M116" s="19">
        <v>2.57</v>
      </c>
      <c r="N116" s="46">
        <f t="shared" ref="N116:BY116" si="805">SUM(N117:N120)</f>
        <v>107</v>
      </c>
      <c r="O116" s="46">
        <f t="shared" si="805"/>
        <v>2421348.5904999999</v>
      </c>
      <c r="P116" s="46">
        <f t="shared" si="805"/>
        <v>12</v>
      </c>
      <c r="Q116" s="46">
        <f t="shared" si="805"/>
        <v>174366.99</v>
      </c>
      <c r="R116" s="46">
        <f t="shared" si="805"/>
        <v>0</v>
      </c>
      <c r="S116" s="46">
        <f t="shared" si="805"/>
        <v>0</v>
      </c>
      <c r="T116" s="46">
        <f t="shared" si="805"/>
        <v>221</v>
      </c>
      <c r="U116" s="46">
        <f t="shared" si="805"/>
        <v>3686201.2004999998</v>
      </c>
      <c r="V116" s="46">
        <f t="shared" si="805"/>
        <v>0</v>
      </c>
      <c r="W116" s="46">
        <f t="shared" si="805"/>
        <v>0</v>
      </c>
      <c r="X116" s="87">
        <f t="shared" si="805"/>
        <v>2</v>
      </c>
      <c r="Y116" s="87">
        <f t="shared" si="805"/>
        <v>29061.165000000001</v>
      </c>
      <c r="Z116" s="87">
        <f t="shared" si="805"/>
        <v>2</v>
      </c>
      <c r="AA116" s="87">
        <f t="shared" si="805"/>
        <v>29061.165000000001</v>
      </c>
      <c r="AB116" s="46">
        <f t="shared" si="805"/>
        <v>0</v>
      </c>
      <c r="AC116" s="46">
        <f t="shared" si="805"/>
        <v>0</v>
      </c>
      <c r="AD116" s="46">
        <f t="shared" si="805"/>
        <v>0</v>
      </c>
      <c r="AE116" s="46">
        <f t="shared" si="805"/>
        <v>0</v>
      </c>
      <c r="AF116" s="46">
        <f t="shared" si="805"/>
        <v>77</v>
      </c>
      <c r="AG116" s="46">
        <f t="shared" si="805"/>
        <v>1156634.3670000001</v>
      </c>
      <c r="AH116" s="46">
        <f t="shared" si="805"/>
        <v>0</v>
      </c>
      <c r="AI116" s="46">
        <f t="shared" si="805"/>
        <v>0</v>
      </c>
      <c r="AJ116" s="46">
        <f t="shared" si="805"/>
        <v>0</v>
      </c>
      <c r="AK116" s="46">
        <f t="shared" si="805"/>
        <v>0</v>
      </c>
      <c r="AL116" s="46">
        <f t="shared" si="805"/>
        <v>5</v>
      </c>
      <c r="AM116" s="46">
        <f t="shared" si="805"/>
        <v>87183.494999999995</v>
      </c>
      <c r="AN116" s="46">
        <f t="shared" si="805"/>
        <v>0</v>
      </c>
      <c r="AO116" s="46">
        <f t="shared" si="805"/>
        <v>0</v>
      </c>
      <c r="AP116" s="46">
        <f t="shared" si="805"/>
        <v>0</v>
      </c>
      <c r="AQ116" s="46">
        <f t="shared" si="805"/>
        <v>0</v>
      </c>
      <c r="AR116" s="46">
        <f t="shared" si="805"/>
        <v>140</v>
      </c>
      <c r="AS116" s="46">
        <f t="shared" si="805"/>
        <v>2534963.9070000001</v>
      </c>
      <c r="AT116" s="46">
        <f t="shared" si="805"/>
        <v>0</v>
      </c>
      <c r="AU116" s="46">
        <f t="shared" si="805"/>
        <v>0</v>
      </c>
      <c r="AV116" s="46">
        <f t="shared" si="805"/>
        <v>91</v>
      </c>
      <c r="AW116" s="46">
        <f t="shared" si="805"/>
        <v>1593216.0972</v>
      </c>
      <c r="AX116" s="46">
        <f t="shared" si="805"/>
        <v>0</v>
      </c>
      <c r="AY116" s="46">
        <f t="shared" si="805"/>
        <v>0</v>
      </c>
      <c r="AZ116" s="46">
        <f t="shared" si="805"/>
        <v>70</v>
      </c>
      <c r="BA116" s="46">
        <f t="shared" si="805"/>
        <v>1017140.775</v>
      </c>
      <c r="BB116" s="46">
        <f t="shared" si="805"/>
        <v>0</v>
      </c>
      <c r="BC116" s="46">
        <f t="shared" si="805"/>
        <v>0</v>
      </c>
      <c r="BD116" s="46">
        <f t="shared" si="805"/>
        <v>0</v>
      </c>
      <c r="BE116" s="46">
        <f t="shared" si="805"/>
        <v>0</v>
      </c>
      <c r="BF116" s="46">
        <f t="shared" si="805"/>
        <v>81</v>
      </c>
      <c r="BG116" s="46">
        <f t="shared" si="805"/>
        <v>1176977.1824999999</v>
      </c>
      <c r="BH116" s="46">
        <f t="shared" si="805"/>
        <v>0</v>
      </c>
      <c r="BI116" s="46">
        <f t="shared" si="805"/>
        <v>0</v>
      </c>
      <c r="BJ116" s="46">
        <f t="shared" si="805"/>
        <v>0</v>
      </c>
      <c r="BK116" s="46">
        <f t="shared" si="805"/>
        <v>0</v>
      </c>
      <c r="BL116" s="46">
        <f t="shared" si="805"/>
        <v>53</v>
      </c>
      <c r="BM116" s="46">
        <f t="shared" si="805"/>
        <v>950050.99979999987</v>
      </c>
      <c r="BN116" s="46">
        <f t="shared" si="805"/>
        <v>0</v>
      </c>
      <c r="BO116" s="46">
        <f t="shared" si="805"/>
        <v>0</v>
      </c>
      <c r="BP116" s="46">
        <f t="shared" si="805"/>
        <v>90</v>
      </c>
      <c r="BQ116" s="46">
        <f t="shared" si="805"/>
        <v>1569302.91</v>
      </c>
      <c r="BR116" s="46">
        <f t="shared" si="805"/>
        <v>0</v>
      </c>
      <c r="BS116" s="46">
        <f t="shared" si="805"/>
        <v>0</v>
      </c>
      <c r="BT116" s="46">
        <f t="shared" si="805"/>
        <v>0</v>
      </c>
      <c r="BU116" s="46">
        <f t="shared" si="805"/>
        <v>0</v>
      </c>
      <c r="BV116" s="46">
        <f t="shared" si="805"/>
        <v>180</v>
      </c>
      <c r="BW116" s="46">
        <f t="shared" si="805"/>
        <v>3138605.82</v>
      </c>
      <c r="BX116" s="46">
        <v>17.142857142857142</v>
      </c>
      <c r="BY116" s="46">
        <f t="shared" si="805"/>
        <v>11</v>
      </c>
      <c r="BZ116" s="46">
        <f t="shared" ref="BZ116:CZ116" si="806">SUM(BZ117:BZ120)</f>
        <v>191803.68899999998</v>
      </c>
      <c r="CA116" s="46">
        <f t="shared" si="806"/>
        <v>20</v>
      </c>
      <c r="CB116" s="46">
        <f t="shared" si="806"/>
        <v>348733.98</v>
      </c>
      <c r="CC116" s="46">
        <f t="shared" si="806"/>
        <v>194</v>
      </c>
      <c r="CD116" s="46">
        <f t="shared" si="806"/>
        <v>3777287.1947999997</v>
      </c>
      <c r="CE116" s="46">
        <f t="shared" si="806"/>
        <v>44</v>
      </c>
      <c r="CF116" s="46">
        <f t="shared" si="806"/>
        <v>780167.73239999998</v>
      </c>
      <c r="CG116" s="46">
        <f t="shared" si="806"/>
        <v>25</v>
      </c>
      <c r="CH116" s="46">
        <f t="shared" si="806"/>
        <v>363264.5625</v>
      </c>
      <c r="CI116" s="46">
        <f t="shared" si="806"/>
        <v>92</v>
      </c>
      <c r="CJ116" s="46">
        <f t="shared" si="806"/>
        <v>1353004.8105000001</v>
      </c>
      <c r="CK116" s="46">
        <f t="shared" si="806"/>
        <v>42</v>
      </c>
      <c r="CL116" s="46">
        <f t="shared" si="806"/>
        <v>615681.53849999991</v>
      </c>
      <c r="CM116" s="46">
        <f t="shared" si="806"/>
        <v>47</v>
      </c>
      <c r="CN116" s="46">
        <f t="shared" si="806"/>
        <v>819524.853</v>
      </c>
      <c r="CO116" s="46">
        <f t="shared" si="806"/>
        <v>5</v>
      </c>
      <c r="CP116" s="46">
        <f t="shared" si="806"/>
        <v>87183.494999999995</v>
      </c>
      <c r="CQ116" s="46">
        <f t="shared" si="806"/>
        <v>0</v>
      </c>
      <c r="CR116" s="46">
        <f t="shared" si="806"/>
        <v>0</v>
      </c>
      <c r="CS116" s="46">
        <f t="shared" si="806"/>
        <v>78</v>
      </c>
      <c r="CT116" s="46">
        <f t="shared" si="806"/>
        <v>1805321.0857500001</v>
      </c>
      <c r="CU116" s="46"/>
      <c r="CV116" s="46"/>
      <c r="CW116" s="46"/>
      <c r="CX116" s="46"/>
      <c r="CY116" s="46">
        <f t="shared" si="806"/>
        <v>1689</v>
      </c>
      <c r="CZ116" s="46">
        <f t="shared" si="806"/>
        <v>29706087.605949998</v>
      </c>
    </row>
    <row r="117" spans="1:104" ht="30" x14ac:dyDescent="0.25">
      <c r="A117" s="66"/>
      <c r="B117" s="65">
        <v>77</v>
      </c>
      <c r="C117" s="16" t="s">
        <v>224</v>
      </c>
      <c r="D117" s="21">
        <f>D115</f>
        <v>9860</v>
      </c>
      <c r="E117" s="21">
        <v>9959</v>
      </c>
      <c r="F117" s="18">
        <v>1.44</v>
      </c>
      <c r="G117" s="18"/>
      <c r="H117" s="29">
        <v>1</v>
      </c>
      <c r="I117" s="30"/>
      <c r="J117" s="17">
        <v>1.4</v>
      </c>
      <c r="K117" s="17">
        <v>1.68</v>
      </c>
      <c r="L117" s="17">
        <v>2.23</v>
      </c>
      <c r="M117" s="19">
        <v>2.57</v>
      </c>
      <c r="N117" s="22">
        <v>26</v>
      </c>
      <c r="O117" s="20">
        <f t="shared" ref="O117:O120" si="807">SUM(N117/12*9*$D117*$F117*$H117*$J117*O$9)+SUM(N117/12*3*$E117*$F117*$H117*$J117*O$9)</f>
        <v>518119.05599999992</v>
      </c>
      <c r="P117" s="22">
        <v>0</v>
      </c>
      <c r="Q117" s="20">
        <f t="shared" ref="Q117:Q120" si="808">SUM(P117/12*9*$D117*$F117*$H117*$J117*Q$9)+SUM(P117/12*3*$E117*$F117*$H117*$J117*Q$9)</f>
        <v>0</v>
      </c>
      <c r="R117" s="21"/>
      <c r="S117" s="20">
        <f t="shared" ref="S117:S120" si="809">SUM(R117/12*9*$D117*$F117*$H117*$J117*S$9)+SUM(R117/12*3*$E117*$F117*$H117*$J117*S$9)</f>
        <v>0</v>
      </c>
      <c r="T117" s="22">
        <v>88</v>
      </c>
      <c r="U117" s="20">
        <f t="shared" ref="U117:U120" si="810">SUM(T117/12*9*$D117*$F117*$H117*$J117*U$9)+SUM(T117/12*3*$E117*$F117*$H117*$J117*U$9)</f>
        <v>1753633.7279999999</v>
      </c>
      <c r="V117" s="22">
        <v>0</v>
      </c>
      <c r="W117" s="20">
        <f t="shared" ref="W117:W120" si="811">SUM(V117/12*9*$D117*$F117*$H117*$J117*W$9)+SUM(V117/12*3*$E117*$F117*$H117*$J117*W$9)</f>
        <v>0</v>
      </c>
      <c r="X117" s="22">
        <v>0</v>
      </c>
      <c r="Y117" s="20">
        <f t="shared" ref="Y117:Y120" si="812">SUM(X117/12*9*$D117*$F117*$H117*$J117*Y$9)+SUM(X117/12*3*$E117*$F117*$H117*$J117*Y$9)</f>
        <v>0</v>
      </c>
      <c r="Z117" s="22"/>
      <c r="AA117" s="20">
        <f t="shared" ref="AA117:AA120" si="813">SUM(Z117/12*9*$D117*$F117*$H117*$J117*AA$9)+SUM(Z117/12*3*$E117*$F117*$H117*$J117*AA$9)</f>
        <v>0</v>
      </c>
      <c r="AB117" s="22">
        <v>0</v>
      </c>
      <c r="AC117" s="20">
        <f t="shared" ref="AC117:AC120" si="814">SUM(AB117/12*9*$D117*$F117*$H117*$J117*AC$9)+SUM(AB117/12*3*$E117*$F117*$H117*$J117*AC$9)</f>
        <v>0</v>
      </c>
      <c r="AD117" s="21"/>
      <c r="AE117" s="20">
        <f t="shared" ref="AE117:AE120" si="815">SUM(AD117/12*9*$D117*$F117*$H117*$J117*AE$9)+SUM(AD117/12*3*$E117*$F117*$H117*$J117*AE$9)</f>
        <v>0</v>
      </c>
      <c r="AF117" s="22">
        <v>7</v>
      </c>
      <c r="AG117" s="20">
        <f t="shared" ref="AG117:AG120" si="816">SUM(AF117/12*9*$D117*$F117*$H117*$J117*AG$9)+SUM(AF117/12*3*$E117*$F117*$H117*$J117*AG$9)</f>
        <v>139493.59199999998</v>
      </c>
      <c r="AH117" s="22">
        <v>0</v>
      </c>
      <c r="AI117" s="20">
        <f t="shared" ref="AI117:AI120" si="817">SUM(AH117/12*9*$D117*$F117*$H117*$J117*AI$9)+SUM(AH117/12*3*$E117*$F117*$H117*$J117*AI$9)</f>
        <v>0</v>
      </c>
      <c r="AJ117" s="22"/>
      <c r="AK117" s="20">
        <f t="shared" ref="AK117:AK120" si="818">SUM(AJ117/12*9*$D117*$F117*$H117*$J117*AK$9)+SUM(AJ117/12*3*$E117*$F117*$H117*$J117*AK$9)</f>
        <v>0</v>
      </c>
      <c r="AL117" s="22">
        <v>0</v>
      </c>
      <c r="AM117" s="20">
        <f t="shared" ref="AM117:AM120" si="819">SUM(AL117/12*9*$D117*$F117*$H117*$K117*AM$9)+SUM(AL117/12*3*$E117*$F117*$H117*$K117*AM$9)</f>
        <v>0</v>
      </c>
      <c r="AN117" s="22">
        <v>0</v>
      </c>
      <c r="AO117" s="20">
        <f t="shared" ref="AO117:AO120" si="820">SUM(AN117/12*9*$D117*$F117*$H117*$K117*AO$9)+SUM(AN117/12*3*$E117*$F117*$H117*$K117*AO$9)</f>
        <v>0</v>
      </c>
      <c r="AP117" s="22">
        <v>0</v>
      </c>
      <c r="AQ117" s="20">
        <f t="shared" ref="AQ117:AQ120" si="821">SUM(AP117/12*9*$D117*$F117*$H117*$K117*AQ$9)+SUM(AP117/12*3*$E117*$F117*$H117*$K117*AQ$9)</f>
        <v>0</v>
      </c>
      <c r="AR117" s="31">
        <v>3</v>
      </c>
      <c r="AS117" s="20">
        <f t="shared" ref="AS117:AS120" si="822">SUM(AR117/12*9*$D117*$F117*$H117*$K117*AS$9)+SUM(AR117/12*3*$E117*$F117*$H117*$K117*AS$9)</f>
        <v>71739.561600000001</v>
      </c>
      <c r="AT117" s="22">
        <v>0</v>
      </c>
      <c r="AU117" s="20">
        <f t="shared" ref="AU117:AU120" si="823">SUM(AT117/12*9*$D117*$F117*$H117*$K117*AU$9)+SUM(AT117/12*3*$E117*$F117*$H117*$K117*AU$9)</f>
        <v>0</v>
      </c>
      <c r="AV117" s="31">
        <v>1</v>
      </c>
      <c r="AW117" s="20">
        <f t="shared" ref="AW117:AW120" si="824">SUM(AV117/12*9*$D117*$F117*$H117*$K117*AW$9)+SUM(AV117/12*3*$E117*$F117*$H117*$K117*AW$9)</f>
        <v>23913.187199999997</v>
      </c>
      <c r="AX117" s="22">
        <v>0</v>
      </c>
      <c r="AY117" s="20">
        <f t="shared" ref="AY117:AY120" si="825">SUM(AX117/12*9*$D117*$F117*$H117*$K117*AY$9)+SUM(AX117/12*3*$E117*$F117*$H117*$K117*AY$9)</f>
        <v>0</v>
      </c>
      <c r="AZ117" s="22">
        <v>0</v>
      </c>
      <c r="BA117" s="20">
        <f t="shared" ref="BA117:BA120" si="826">SUM(AZ117/12*9*$D117*$F117*$H117*$J117*BA$9)+SUM(AZ117/12*3*$E117*$F117*$H117*$J117*BA$9)</f>
        <v>0</v>
      </c>
      <c r="BB117" s="22"/>
      <c r="BC117" s="20">
        <f t="shared" ref="BC117:BC120" si="827">SUM(BB117/12*9*$D117*$F117*$H117*$J117*BC$9)+SUM(BB117/12*3*$E117*$F117*$H117*$J117*BC$9)</f>
        <v>0</v>
      </c>
      <c r="BD117" s="22"/>
      <c r="BE117" s="20">
        <f t="shared" ref="BE117:BE120" si="828">SUM(BD117/12*9*$D117*$F117*$H117*$J117*BE$9)+SUM(BD117/12*3*$E117*$F117*$H117*$J117*BE$9)</f>
        <v>0</v>
      </c>
      <c r="BF117" s="22">
        <v>0</v>
      </c>
      <c r="BG117" s="20">
        <f t="shared" ref="BG117:BG120" si="829">SUM(BF117/12*9*$D117*$F117*$H117*$J117*BG$9)+SUM(BF117/12*3*$E117*$F117*$H117*$J117*BG$9)</f>
        <v>0</v>
      </c>
      <c r="BH117" s="22">
        <v>0</v>
      </c>
      <c r="BI117" s="20">
        <f t="shared" ref="BI117:BI120" si="830">SUM(BH117/12*9*$D117*$F117*$H117*$J117*BI$9)+SUM(BH117/12*3*$E117*$F117*$H117*$J117*BI$9)</f>
        <v>0</v>
      </c>
      <c r="BJ117" s="22">
        <v>0</v>
      </c>
      <c r="BK117" s="20">
        <f t="shared" ref="BK117:BK120" si="831">SUM(BJ117/12*9*$D117*$F117*$H117*$K117*BK$9)+SUM(BJ117/12*3*$E117*$F117*$H117*$K117*BK$9)</f>
        <v>0</v>
      </c>
      <c r="BL117" s="22">
        <v>4</v>
      </c>
      <c r="BM117" s="20">
        <f t="shared" ref="BM117:BM120" si="832">SUM(BL117/12*9*$D117*$F117*$H117*$K117*BM$9)+SUM(BL117/12*3*$E117*$F117*$H117*$K117*BM$9)</f>
        <v>95652.748799999987</v>
      </c>
      <c r="BN117" s="22"/>
      <c r="BO117" s="20">
        <f t="shared" ref="BO117:BO120" si="833">SUM(BN117/12*9*$D117*$F117*$H117*$J117*BO$9)+SUM(BN117/12*3*$E117*$F117*$H117*$J117*BO$9)</f>
        <v>0</v>
      </c>
      <c r="BP117" s="22"/>
      <c r="BQ117" s="20">
        <f t="shared" ref="BQ117:BQ120" si="834">SUM(BP117/12*9*$D117*$F117*$H117*$K117*BQ$9)+SUM(BP117/12*3*$E117*$F117*$H117*$K117*BQ$9)</f>
        <v>0</v>
      </c>
      <c r="BR117" s="22">
        <v>0</v>
      </c>
      <c r="BS117" s="20">
        <f t="shared" ref="BS117:BS120" si="835">SUM(BR117/12*9*$D117*$F117*$H117*$J117*BS$9)+SUM(BR117/12*3*$E117*$F117*$H117*$J117*BS$9)</f>
        <v>0</v>
      </c>
      <c r="BT117" s="22">
        <v>0</v>
      </c>
      <c r="BU117" s="20">
        <f t="shared" ref="BU117:BU120" si="836">SUM(BT117/12*9*$D117*$F117*$H117*$J117*BU$9)+SUM(BT117/12*3*$E117*$F117*$H117*$J117*BU$9)</f>
        <v>0</v>
      </c>
      <c r="BV117" s="22">
        <v>0</v>
      </c>
      <c r="BW117" s="20">
        <f t="shared" ref="BW117:BW120" si="837">SUM(BV117/12*9*$D117*$F117*$H117*$K117*BW$9)+SUM(BV117/12*3*$E117*$F117*$H117*$K117*BW$9)</f>
        <v>0</v>
      </c>
      <c r="BX117" s="20">
        <v>0</v>
      </c>
      <c r="BY117" s="22">
        <v>0</v>
      </c>
      <c r="BZ117" s="20">
        <f t="shared" ref="BZ117:BZ120" si="838">SUM(BY117/12*9*$D117*$F117*$H117*$K117*BZ$9)+SUM(BY117/12*3*$E117*$F117*$H117*$K117*BZ$9)</f>
        <v>0</v>
      </c>
      <c r="CA117" s="22"/>
      <c r="CB117" s="20">
        <f t="shared" ref="CB117:CB120" si="839">SUM(CA117/12*9*$D117*$F117*$H117*$K117*CB$9)+SUM(CA117/12*3*$E117*$F117*$H117*$K117*CB$9)</f>
        <v>0</v>
      </c>
      <c r="CC117" s="31">
        <v>56</v>
      </c>
      <c r="CD117" s="20">
        <f t="shared" ref="CD117:CD120" si="840">SUM(CC117/12*9*$D117*$F117*$H117*$K117*CD$9)+SUM(CC117/12*3*$E117*$F117*$H117*$K117*CD$9)</f>
        <v>1339138.4831999997</v>
      </c>
      <c r="CE117" s="22">
        <v>2</v>
      </c>
      <c r="CF117" s="20">
        <f t="shared" ref="CF117:CF120" si="841">SUM(CE117/12*9*$D117*$F117*$H117*$K117*CF$9)+SUM(CE117/12*3*$E117*$F117*$H117*$K117*CF$9)</f>
        <v>47826.374399999993</v>
      </c>
      <c r="CG117" s="22">
        <v>0</v>
      </c>
      <c r="CH117" s="20">
        <f t="shared" ref="CH117:CH120" si="842">SUM(CG117/12*9*$D117*$F117*$H117*$J117*CH$9)+SUM(CG117/12*3*$E117*$F117*$H117*$J117*CH$9)</f>
        <v>0</v>
      </c>
      <c r="CI117" s="22">
        <v>3</v>
      </c>
      <c r="CJ117" s="20">
        <f t="shared" ref="CJ117:CJ120" si="843">SUM(CI117/12*9*$D117*$F117*$H117*$J117*CJ$9)+SUM(CI117/12*3*$E117*$F117*$H117*$J117*CJ$9)</f>
        <v>59782.967999999993</v>
      </c>
      <c r="CK117" s="22">
        <v>1</v>
      </c>
      <c r="CL117" s="20">
        <f t="shared" ref="CL117:CL120" si="844">SUM(CK117/12*9*$D117*$F117*$H117*$J117*CL$9)+SUM(CK117/12*3*$E117*$F117*$H117*$J117*CL$9)</f>
        <v>19927.655999999995</v>
      </c>
      <c r="CM117" s="22"/>
      <c r="CN117" s="20">
        <f t="shared" ref="CN117:CN120" si="845">SUM(CM117/12*9*$D117*$F117*$H117*$K117*CN$9)+SUM(CM117/12*3*$E117*$F117*$H117*$K117*CN$9)</f>
        <v>0</v>
      </c>
      <c r="CO117" s="22">
        <v>0</v>
      </c>
      <c r="CP117" s="20">
        <f t="shared" ref="CP117:CP120" si="846">SUM(CO117/12*9*$D117*$F117*$H117*$K117*CP$9)+SUM(CO117/12*3*$E117*$F117*$H117*$K117*CP$9)</f>
        <v>0</v>
      </c>
      <c r="CQ117" s="22"/>
      <c r="CR117" s="20">
        <f t="shared" ref="CR117:CR120" si="847">SUM(CQ117/12*9*$D117*$F117*$H117*$M117*CR$9)+SUM(CQ117/12*3*$E117*$F117*$H117*$M117*CR$9)</f>
        <v>0</v>
      </c>
      <c r="CS117" s="22">
        <v>0</v>
      </c>
      <c r="CT117" s="20">
        <f t="shared" ref="CT117:CT120" si="848">SUM(CS117/12*9*$D117*$F117*$H117*$L117*CT$9)+SUM(CS117/12*3*$E117*$F117*$H117*$L117*CT$9)</f>
        <v>0</v>
      </c>
      <c r="CU117" s="20"/>
      <c r="CV117" s="20"/>
      <c r="CW117" s="20"/>
      <c r="CX117" s="20"/>
      <c r="CY117" s="53">
        <f t="shared" ref="CY117:CZ120" si="849">SUM(AD117,R117,T117,AB117,N117,V117,P117,BF117,BT117,CG117,CK117,BH117,CI117,AF117,AZ117,BB117,AH117,BD117,BR117,AJ117,X117,CO117,BJ117,CM117,BL117,BY117,CC117,BV117,CA117,AL117,AN117,AP117,AR117,AT117,AX117,AV117,BP117,CS117,CQ117,CE117,Z117,BN117)</f>
        <v>191</v>
      </c>
      <c r="CZ117" s="53">
        <f t="shared" si="849"/>
        <v>4069227.3552000001</v>
      </c>
    </row>
    <row r="118" spans="1:104" ht="30" x14ac:dyDescent="0.25">
      <c r="A118" s="66"/>
      <c r="B118" s="65">
        <v>78</v>
      </c>
      <c r="C118" s="16" t="s">
        <v>225</v>
      </c>
      <c r="D118" s="21">
        <f t="shared" si="792"/>
        <v>9860</v>
      </c>
      <c r="E118" s="21">
        <v>9959</v>
      </c>
      <c r="F118" s="18">
        <v>1.69</v>
      </c>
      <c r="G118" s="18"/>
      <c r="H118" s="29">
        <v>1</v>
      </c>
      <c r="I118" s="30"/>
      <c r="J118" s="17">
        <v>1.4</v>
      </c>
      <c r="K118" s="17">
        <v>1.68</v>
      </c>
      <c r="L118" s="17">
        <v>2.23</v>
      </c>
      <c r="M118" s="19">
        <v>2.57</v>
      </c>
      <c r="N118" s="22">
        <v>1</v>
      </c>
      <c r="O118" s="20">
        <f t="shared" si="807"/>
        <v>23387.318499999994</v>
      </c>
      <c r="P118" s="22">
        <v>0</v>
      </c>
      <c r="Q118" s="20">
        <f t="shared" si="808"/>
        <v>0</v>
      </c>
      <c r="R118" s="21"/>
      <c r="S118" s="20">
        <f t="shared" si="809"/>
        <v>0</v>
      </c>
      <c r="T118" s="22"/>
      <c r="U118" s="20">
        <f t="shared" si="810"/>
        <v>0</v>
      </c>
      <c r="V118" s="22">
        <v>0</v>
      </c>
      <c r="W118" s="20">
        <f t="shared" si="811"/>
        <v>0</v>
      </c>
      <c r="X118" s="22">
        <v>0</v>
      </c>
      <c r="Y118" s="20">
        <f t="shared" si="812"/>
        <v>0</v>
      </c>
      <c r="Z118" s="22"/>
      <c r="AA118" s="20">
        <f t="shared" si="813"/>
        <v>0</v>
      </c>
      <c r="AB118" s="22">
        <v>0</v>
      </c>
      <c r="AC118" s="20">
        <f t="shared" si="814"/>
        <v>0</v>
      </c>
      <c r="AD118" s="21"/>
      <c r="AE118" s="20">
        <f t="shared" si="815"/>
        <v>0</v>
      </c>
      <c r="AF118" s="22"/>
      <c r="AG118" s="20">
        <f t="shared" si="816"/>
        <v>0</v>
      </c>
      <c r="AH118" s="22">
        <v>0</v>
      </c>
      <c r="AI118" s="20">
        <f t="shared" si="817"/>
        <v>0</v>
      </c>
      <c r="AJ118" s="22"/>
      <c r="AK118" s="20">
        <f t="shared" si="818"/>
        <v>0</v>
      </c>
      <c r="AL118" s="22">
        <v>0</v>
      </c>
      <c r="AM118" s="20">
        <f t="shared" si="819"/>
        <v>0</v>
      </c>
      <c r="AN118" s="22">
        <v>0</v>
      </c>
      <c r="AO118" s="20">
        <f t="shared" si="820"/>
        <v>0</v>
      </c>
      <c r="AP118" s="22">
        <v>0</v>
      </c>
      <c r="AQ118" s="20">
        <f t="shared" si="821"/>
        <v>0</v>
      </c>
      <c r="AR118" s="31">
        <v>7</v>
      </c>
      <c r="AS118" s="20">
        <f t="shared" si="822"/>
        <v>196453.47539999997</v>
      </c>
      <c r="AT118" s="22">
        <v>0</v>
      </c>
      <c r="AU118" s="20">
        <f t="shared" si="823"/>
        <v>0</v>
      </c>
      <c r="AV118" s="22">
        <v>0</v>
      </c>
      <c r="AW118" s="20">
        <f t="shared" si="824"/>
        <v>0</v>
      </c>
      <c r="AX118" s="22">
        <v>0</v>
      </c>
      <c r="AY118" s="20">
        <f t="shared" si="825"/>
        <v>0</v>
      </c>
      <c r="AZ118" s="22">
        <v>0</v>
      </c>
      <c r="BA118" s="20">
        <f t="shared" si="826"/>
        <v>0</v>
      </c>
      <c r="BB118" s="22"/>
      <c r="BC118" s="20">
        <f t="shared" si="827"/>
        <v>0</v>
      </c>
      <c r="BD118" s="22"/>
      <c r="BE118" s="20">
        <f t="shared" si="828"/>
        <v>0</v>
      </c>
      <c r="BF118" s="22">
        <v>0</v>
      </c>
      <c r="BG118" s="20">
        <f t="shared" si="829"/>
        <v>0</v>
      </c>
      <c r="BH118" s="22">
        <v>0</v>
      </c>
      <c r="BI118" s="20">
        <f t="shared" si="830"/>
        <v>0</v>
      </c>
      <c r="BJ118" s="22">
        <v>0</v>
      </c>
      <c r="BK118" s="20">
        <f t="shared" si="831"/>
        <v>0</v>
      </c>
      <c r="BL118" s="22"/>
      <c r="BM118" s="20">
        <f t="shared" si="832"/>
        <v>0</v>
      </c>
      <c r="BN118" s="22"/>
      <c r="BO118" s="20">
        <f t="shared" si="833"/>
        <v>0</v>
      </c>
      <c r="BP118" s="22"/>
      <c r="BQ118" s="20">
        <f t="shared" si="834"/>
        <v>0</v>
      </c>
      <c r="BR118" s="22">
        <v>0</v>
      </c>
      <c r="BS118" s="20">
        <f t="shared" si="835"/>
        <v>0</v>
      </c>
      <c r="BT118" s="22">
        <v>0</v>
      </c>
      <c r="BU118" s="20">
        <f t="shared" si="836"/>
        <v>0</v>
      </c>
      <c r="BV118" s="22">
        <v>0</v>
      </c>
      <c r="BW118" s="20">
        <f t="shared" si="837"/>
        <v>0</v>
      </c>
      <c r="BX118" s="20">
        <v>0</v>
      </c>
      <c r="BY118" s="22">
        <v>0</v>
      </c>
      <c r="BZ118" s="20">
        <f t="shared" si="838"/>
        <v>0</v>
      </c>
      <c r="CA118" s="22"/>
      <c r="CB118" s="20">
        <f t="shared" si="839"/>
        <v>0</v>
      </c>
      <c r="CC118" s="22">
        <v>3</v>
      </c>
      <c r="CD118" s="20">
        <f t="shared" si="840"/>
        <v>84194.346600000004</v>
      </c>
      <c r="CE118" s="22">
        <v>0</v>
      </c>
      <c r="CF118" s="20">
        <f t="shared" si="841"/>
        <v>0</v>
      </c>
      <c r="CG118" s="22">
        <v>0</v>
      </c>
      <c r="CH118" s="20">
        <f t="shared" si="842"/>
        <v>0</v>
      </c>
      <c r="CI118" s="22"/>
      <c r="CJ118" s="20">
        <f t="shared" si="843"/>
        <v>0</v>
      </c>
      <c r="CK118" s="22"/>
      <c r="CL118" s="20">
        <f t="shared" si="844"/>
        <v>0</v>
      </c>
      <c r="CM118" s="22"/>
      <c r="CN118" s="20">
        <f t="shared" si="845"/>
        <v>0</v>
      </c>
      <c r="CO118" s="22">
        <v>0</v>
      </c>
      <c r="CP118" s="20">
        <f t="shared" si="846"/>
        <v>0</v>
      </c>
      <c r="CQ118" s="22">
        <v>0</v>
      </c>
      <c r="CR118" s="20">
        <f t="shared" si="847"/>
        <v>0</v>
      </c>
      <c r="CS118" s="22">
        <v>0</v>
      </c>
      <c r="CT118" s="20">
        <f t="shared" si="848"/>
        <v>0</v>
      </c>
      <c r="CU118" s="20"/>
      <c r="CV118" s="20"/>
      <c r="CW118" s="20"/>
      <c r="CX118" s="20"/>
      <c r="CY118" s="53">
        <f t="shared" si="849"/>
        <v>11</v>
      </c>
      <c r="CZ118" s="53">
        <f t="shared" si="849"/>
        <v>304035.14049999998</v>
      </c>
    </row>
    <row r="119" spans="1:104" ht="30" x14ac:dyDescent="0.25">
      <c r="A119" s="66"/>
      <c r="B119" s="65">
        <v>79</v>
      </c>
      <c r="C119" s="16" t="s">
        <v>226</v>
      </c>
      <c r="D119" s="21">
        <f t="shared" si="792"/>
        <v>9860</v>
      </c>
      <c r="E119" s="21">
        <v>9959</v>
      </c>
      <c r="F119" s="18">
        <v>2.4900000000000002</v>
      </c>
      <c r="G119" s="18"/>
      <c r="H119" s="29">
        <v>1</v>
      </c>
      <c r="I119" s="30"/>
      <c r="J119" s="17">
        <v>1.4</v>
      </c>
      <c r="K119" s="17">
        <v>1.68</v>
      </c>
      <c r="L119" s="17">
        <v>2.23</v>
      </c>
      <c r="M119" s="19">
        <v>2.57</v>
      </c>
      <c r="N119" s="22">
        <v>36</v>
      </c>
      <c r="O119" s="20">
        <f t="shared" si="807"/>
        <v>1240496.5860000001</v>
      </c>
      <c r="P119" s="22">
        <v>0</v>
      </c>
      <c r="Q119" s="20">
        <f t="shared" si="808"/>
        <v>0</v>
      </c>
      <c r="R119" s="21"/>
      <c r="S119" s="20">
        <f t="shared" si="809"/>
        <v>0</v>
      </c>
      <c r="T119" s="22"/>
      <c r="U119" s="20">
        <f t="shared" si="810"/>
        <v>0</v>
      </c>
      <c r="V119" s="22">
        <v>0</v>
      </c>
      <c r="W119" s="20">
        <f t="shared" si="811"/>
        <v>0</v>
      </c>
      <c r="X119" s="22">
        <v>0</v>
      </c>
      <c r="Y119" s="20">
        <f t="shared" si="812"/>
        <v>0</v>
      </c>
      <c r="Z119" s="22"/>
      <c r="AA119" s="20">
        <f t="shared" si="813"/>
        <v>0</v>
      </c>
      <c r="AB119" s="22">
        <v>0</v>
      </c>
      <c r="AC119" s="20">
        <f t="shared" si="814"/>
        <v>0</v>
      </c>
      <c r="AD119" s="21"/>
      <c r="AE119" s="20">
        <f t="shared" si="815"/>
        <v>0</v>
      </c>
      <c r="AF119" s="22"/>
      <c r="AG119" s="20">
        <f t="shared" si="816"/>
        <v>0</v>
      </c>
      <c r="AH119" s="22">
        <v>0</v>
      </c>
      <c r="AI119" s="20">
        <f t="shared" si="817"/>
        <v>0</v>
      </c>
      <c r="AJ119" s="22"/>
      <c r="AK119" s="20">
        <f t="shared" si="818"/>
        <v>0</v>
      </c>
      <c r="AL119" s="22">
        <v>0</v>
      </c>
      <c r="AM119" s="20">
        <f t="shared" si="819"/>
        <v>0</v>
      </c>
      <c r="AN119" s="22">
        <v>0</v>
      </c>
      <c r="AO119" s="20">
        <f t="shared" si="820"/>
        <v>0</v>
      </c>
      <c r="AP119" s="22">
        <v>0</v>
      </c>
      <c r="AQ119" s="20">
        <f t="shared" si="821"/>
        <v>0</v>
      </c>
      <c r="AR119" s="22"/>
      <c r="AS119" s="20">
        <f t="shared" si="822"/>
        <v>0</v>
      </c>
      <c r="AT119" s="22">
        <v>0</v>
      </c>
      <c r="AU119" s="20">
        <f t="shared" si="823"/>
        <v>0</v>
      </c>
      <c r="AV119" s="22">
        <v>0</v>
      </c>
      <c r="AW119" s="20">
        <f t="shared" si="824"/>
        <v>0</v>
      </c>
      <c r="AX119" s="22">
        <v>0</v>
      </c>
      <c r="AY119" s="20">
        <f t="shared" si="825"/>
        <v>0</v>
      </c>
      <c r="AZ119" s="22">
        <v>0</v>
      </c>
      <c r="BA119" s="20">
        <f t="shared" si="826"/>
        <v>0</v>
      </c>
      <c r="BB119" s="22"/>
      <c r="BC119" s="20">
        <f t="shared" si="827"/>
        <v>0</v>
      </c>
      <c r="BD119" s="22"/>
      <c r="BE119" s="20">
        <f t="shared" si="828"/>
        <v>0</v>
      </c>
      <c r="BF119" s="22">
        <v>0</v>
      </c>
      <c r="BG119" s="20">
        <f t="shared" si="829"/>
        <v>0</v>
      </c>
      <c r="BH119" s="22">
        <v>0</v>
      </c>
      <c r="BI119" s="20">
        <f t="shared" si="830"/>
        <v>0</v>
      </c>
      <c r="BJ119" s="22">
        <v>0</v>
      </c>
      <c r="BK119" s="20">
        <f t="shared" si="831"/>
        <v>0</v>
      </c>
      <c r="BL119" s="22"/>
      <c r="BM119" s="20">
        <f t="shared" si="832"/>
        <v>0</v>
      </c>
      <c r="BN119" s="22"/>
      <c r="BO119" s="20">
        <f t="shared" si="833"/>
        <v>0</v>
      </c>
      <c r="BP119" s="22"/>
      <c r="BQ119" s="20">
        <f t="shared" si="834"/>
        <v>0</v>
      </c>
      <c r="BR119" s="22">
        <v>0</v>
      </c>
      <c r="BS119" s="20">
        <f t="shared" si="835"/>
        <v>0</v>
      </c>
      <c r="BT119" s="22">
        <v>0</v>
      </c>
      <c r="BU119" s="20">
        <f t="shared" si="836"/>
        <v>0</v>
      </c>
      <c r="BV119" s="22">
        <v>0</v>
      </c>
      <c r="BW119" s="20">
        <f t="shared" si="837"/>
        <v>0</v>
      </c>
      <c r="BX119" s="20">
        <v>0</v>
      </c>
      <c r="BY119" s="22">
        <v>0</v>
      </c>
      <c r="BZ119" s="20">
        <f t="shared" si="838"/>
        <v>0</v>
      </c>
      <c r="CA119" s="22"/>
      <c r="CB119" s="20">
        <f t="shared" si="839"/>
        <v>0</v>
      </c>
      <c r="CC119" s="31"/>
      <c r="CD119" s="20">
        <f t="shared" si="840"/>
        <v>0</v>
      </c>
      <c r="CE119" s="22">
        <v>0</v>
      </c>
      <c r="CF119" s="20">
        <f t="shared" si="841"/>
        <v>0</v>
      </c>
      <c r="CG119" s="22">
        <v>0</v>
      </c>
      <c r="CH119" s="20">
        <f t="shared" si="842"/>
        <v>0</v>
      </c>
      <c r="CI119" s="22"/>
      <c r="CJ119" s="20">
        <f t="shared" si="843"/>
        <v>0</v>
      </c>
      <c r="CK119" s="22"/>
      <c r="CL119" s="20">
        <f t="shared" si="844"/>
        <v>0</v>
      </c>
      <c r="CM119" s="22"/>
      <c r="CN119" s="20">
        <f t="shared" si="845"/>
        <v>0</v>
      </c>
      <c r="CO119" s="22">
        <v>0</v>
      </c>
      <c r="CP119" s="20">
        <f t="shared" si="846"/>
        <v>0</v>
      </c>
      <c r="CQ119" s="22">
        <v>0</v>
      </c>
      <c r="CR119" s="20">
        <f t="shared" si="847"/>
        <v>0</v>
      </c>
      <c r="CS119" s="22">
        <v>0</v>
      </c>
      <c r="CT119" s="20">
        <f t="shared" si="848"/>
        <v>0</v>
      </c>
      <c r="CU119" s="20"/>
      <c r="CV119" s="20"/>
      <c r="CW119" s="20"/>
      <c r="CX119" s="20"/>
      <c r="CY119" s="53">
        <f t="shared" si="849"/>
        <v>36</v>
      </c>
      <c r="CZ119" s="53">
        <f t="shared" si="849"/>
        <v>1240496.5860000001</v>
      </c>
    </row>
    <row r="120" spans="1:104" ht="45" x14ac:dyDescent="0.25">
      <c r="A120" s="66"/>
      <c r="B120" s="65">
        <v>80</v>
      </c>
      <c r="C120" s="16" t="s">
        <v>227</v>
      </c>
      <c r="D120" s="21">
        <f>D119</f>
        <v>9860</v>
      </c>
      <c r="E120" s="21">
        <v>9959</v>
      </c>
      <c r="F120" s="18">
        <v>1.05</v>
      </c>
      <c r="G120" s="18"/>
      <c r="H120" s="29">
        <v>1</v>
      </c>
      <c r="I120" s="30"/>
      <c r="J120" s="17">
        <v>1.4</v>
      </c>
      <c r="K120" s="17">
        <v>1.68</v>
      </c>
      <c r="L120" s="17">
        <v>2.23</v>
      </c>
      <c r="M120" s="19">
        <v>2.57</v>
      </c>
      <c r="N120" s="27">
        <v>44</v>
      </c>
      <c r="O120" s="20">
        <f t="shared" si="807"/>
        <v>639345.63</v>
      </c>
      <c r="P120" s="27">
        <v>12</v>
      </c>
      <c r="Q120" s="20">
        <f t="shared" si="808"/>
        <v>174366.99</v>
      </c>
      <c r="R120" s="21"/>
      <c r="S120" s="20">
        <f t="shared" si="809"/>
        <v>0</v>
      </c>
      <c r="T120" s="27">
        <v>133</v>
      </c>
      <c r="U120" s="20">
        <f t="shared" si="810"/>
        <v>1932567.4724999999</v>
      </c>
      <c r="V120" s="27"/>
      <c r="W120" s="20">
        <f t="shared" si="811"/>
        <v>0</v>
      </c>
      <c r="X120" s="27">
        <v>2</v>
      </c>
      <c r="Y120" s="20">
        <f t="shared" si="812"/>
        <v>29061.165000000001</v>
      </c>
      <c r="Z120" s="22">
        <v>2</v>
      </c>
      <c r="AA120" s="20">
        <f t="shared" si="813"/>
        <v>29061.165000000001</v>
      </c>
      <c r="AB120" s="27"/>
      <c r="AC120" s="20">
        <f t="shared" si="814"/>
        <v>0</v>
      </c>
      <c r="AD120" s="21"/>
      <c r="AE120" s="20">
        <f t="shared" si="815"/>
        <v>0</v>
      </c>
      <c r="AF120" s="27">
        <v>70</v>
      </c>
      <c r="AG120" s="20">
        <f t="shared" si="816"/>
        <v>1017140.775</v>
      </c>
      <c r="AH120" s="27"/>
      <c r="AI120" s="20">
        <f t="shared" si="817"/>
        <v>0</v>
      </c>
      <c r="AJ120" s="27"/>
      <c r="AK120" s="20">
        <f t="shared" si="818"/>
        <v>0</v>
      </c>
      <c r="AL120" s="32">
        <v>5</v>
      </c>
      <c r="AM120" s="20">
        <f t="shared" si="819"/>
        <v>87183.494999999995</v>
      </c>
      <c r="AN120" s="27"/>
      <c r="AO120" s="20">
        <f t="shared" si="820"/>
        <v>0</v>
      </c>
      <c r="AP120" s="27"/>
      <c r="AQ120" s="20">
        <f t="shared" si="821"/>
        <v>0</v>
      </c>
      <c r="AR120" s="32">
        <v>130</v>
      </c>
      <c r="AS120" s="20">
        <f t="shared" si="822"/>
        <v>2266770.87</v>
      </c>
      <c r="AT120" s="27"/>
      <c r="AU120" s="20">
        <f t="shared" si="823"/>
        <v>0</v>
      </c>
      <c r="AV120" s="32">
        <v>90</v>
      </c>
      <c r="AW120" s="20">
        <f t="shared" si="824"/>
        <v>1569302.91</v>
      </c>
      <c r="AX120" s="32"/>
      <c r="AY120" s="20">
        <f t="shared" si="825"/>
        <v>0</v>
      </c>
      <c r="AZ120" s="27">
        <v>70</v>
      </c>
      <c r="BA120" s="20">
        <f t="shared" si="826"/>
        <v>1017140.775</v>
      </c>
      <c r="BB120" s="27"/>
      <c r="BC120" s="20">
        <f t="shared" si="827"/>
        <v>0</v>
      </c>
      <c r="BD120" s="27"/>
      <c r="BE120" s="20">
        <f t="shared" si="828"/>
        <v>0</v>
      </c>
      <c r="BF120" s="27">
        <v>81</v>
      </c>
      <c r="BG120" s="20">
        <f t="shared" si="829"/>
        <v>1176977.1824999999</v>
      </c>
      <c r="BH120" s="27"/>
      <c r="BI120" s="20">
        <f t="shared" si="830"/>
        <v>0</v>
      </c>
      <c r="BJ120" s="27"/>
      <c r="BK120" s="20">
        <f t="shared" si="831"/>
        <v>0</v>
      </c>
      <c r="BL120" s="27">
        <v>49</v>
      </c>
      <c r="BM120" s="20">
        <f t="shared" si="832"/>
        <v>854398.25099999993</v>
      </c>
      <c r="BN120" s="27"/>
      <c r="BO120" s="20">
        <f t="shared" si="833"/>
        <v>0</v>
      </c>
      <c r="BP120" s="32">
        <v>90</v>
      </c>
      <c r="BQ120" s="20">
        <f t="shared" si="834"/>
        <v>1569302.91</v>
      </c>
      <c r="BR120" s="27"/>
      <c r="BS120" s="20">
        <f t="shared" si="835"/>
        <v>0</v>
      </c>
      <c r="BT120" s="27"/>
      <c r="BU120" s="20">
        <f t="shared" si="836"/>
        <v>0</v>
      </c>
      <c r="BV120" s="32">
        <v>180</v>
      </c>
      <c r="BW120" s="20">
        <f t="shared" si="837"/>
        <v>3138605.82</v>
      </c>
      <c r="BX120" s="24">
        <v>17.142857142857142</v>
      </c>
      <c r="BY120" s="27">
        <v>11</v>
      </c>
      <c r="BZ120" s="20">
        <f t="shared" si="838"/>
        <v>191803.68899999998</v>
      </c>
      <c r="CA120" s="32">
        <v>20</v>
      </c>
      <c r="CB120" s="20">
        <f t="shared" si="839"/>
        <v>348733.98</v>
      </c>
      <c r="CC120" s="32">
        <v>135</v>
      </c>
      <c r="CD120" s="20">
        <f t="shared" si="840"/>
        <v>2353954.3650000002</v>
      </c>
      <c r="CE120" s="27">
        <v>42</v>
      </c>
      <c r="CF120" s="20">
        <f t="shared" si="841"/>
        <v>732341.35800000001</v>
      </c>
      <c r="CG120" s="27">
        <v>25</v>
      </c>
      <c r="CH120" s="20">
        <f t="shared" si="842"/>
        <v>363264.5625</v>
      </c>
      <c r="CI120" s="27">
        <v>89</v>
      </c>
      <c r="CJ120" s="20">
        <f t="shared" si="843"/>
        <v>1293221.8425</v>
      </c>
      <c r="CK120" s="27">
        <v>41</v>
      </c>
      <c r="CL120" s="20">
        <f t="shared" si="844"/>
        <v>595753.88249999995</v>
      </c>
      <c r="CM120" s="27">
        <v>47</v>
      </c>
      <c r="CN120" s="20">
        <f t="shared" si="845"/>
        <v>819524.853</v>
      </c>
      <c r="CO120" s="27">
        <v>5</v>
      </c>
      <c r="CP120" s="20">
        <f t="shared" si="846"/>
        <v>87183.494999999995</v>
      </c>
      <c r="CQ120" s="32"/>
      <c r="CR120" s="20">
        <f t="shared" si="847"/>
        <v>0</v>
      </c>
      <c r="CS120" s="32">
        <v>78</v>
      </c>
      <c r="CT120" s="20">
        <f t="shared" si="848"/>
        <v>1805321.0857500001</v>
      </c>
      <c r="CU120" s="20"/>
      <c r="CV120" s="20"/>
      <c r="CW120" s="20"/>
      <c r="CX120" s="20"/>
      <c r="CY120" s="53">
        <f t="shared" si="849"/>
        <v>1451</v>
      </c>
      <c r="CZ120" s="53">
        <f t="shared" si="849"/>
        <v>24092328.524249997</v>
      </c>
    </row>
    <row r="121" spans="1:104" x14ac:dyDescent="0.25">
      <c r="A121" s="75">
        <v>30</v>
      </c>
      <c r="B121" s="84"/>
      <c r="C121" s="71" t="s">
        <v>228</v>
      </c>
      <c r="D121" s="79"/>
      <c r="E121" s="79">
        <v>9959</v>
      </c>
      <c r="F121" s="80">
        <v>0.98</v>
      </c>
      <c r="G121" s="80"/>
      <c r="H121" s="85"/>
      <c r="I121" s="86"/>
      <c r="J121" s="17"/>
      <c r="K121" s="17"/>
      <c r="L121" s="17"/>
      <c r="M121" s="19">
        <v>2.57</v>
      </c>
      <c r="N121" s="46">
        <f t="shared" ref="N121:BY121" si="850">SUM(N122:N127)</f>
        <v>0</v>
      </c>
      <c r="O121" s="46">
        <f t="shared" si="850"/>
        <v>0</v>
      </c>
      <c r="P121" s="46">
        <f t="shared" si="850"/>
        <v>52</v>
      </c>
      <c r="Q121" s="46">
        <f t="shared" si="850"/>
        <v>863808.53299999994</v>
      </c>
      <c r="R121" s="46">
        <f t="shared" si="850"/>
        <v>0</v>
      </c>
      <c r="S121" s="46">
        <f t="shared" si="850"/>
        <v>0</v>
      </c>
      <c r="T121" s="46">
        <f t="shared" si="850"/>
        <v>0</v>
      </c>
      <c r="U121" s="46">
        <f t="shared" si="850"/>
        <v>0</v>
      </c>
      <c r="V121" s="46">
        <f t="shared" si="850"/>
        <v>0</v>
      </c>
      <c r="W121" s="46">
        <f t="shared" si="850"/>
        <v>0</v>
      </c>
      <c r="X121" s="87">
        <f t="shared" si="850"/>
        <v>0</v>
      </c>
      <c r="Y121" s="87">
        <f t="shared" si="850"/>
        <v>0</v>
      </c>
      <c r="Z121" s="87">
        <f t="shared" si="850"/>
        <v>0</v>
      </c>
      <c r="AA121" s="87">
        <f t="shared" si="850"/>
        <v>0</v>
      </c>
      <c r="AB121" s="46">
        <f t="shared" si="850"/>
        <v>0</v>
      </c>
      <c r="AC121" s="46">
        <f t="shared" si="850"/>
        <v>0</v>
      </c>
      <c r="AD121" s="46">
        <f t="shared" si="850"/>
        <v>10</v>
      </c>
      <c r="AE121" s="46">
        <f t="shared" si="850"/>
        <v>110709.2</v>
      </c>
      <c r="AF121" s="46">
        <f t="shared" si="850"/>
        <v>0</v>
      </c>
      <c r="AG121" s="46">
        <f t="shared" si="850"/>
        <v>0</v>
      </c>
      <c r="AH121" s="46">
        <f t="shared" si="850"/>
        <v>0</v>
      </c>
      <c r="AI121" s="46">
        <f t="shared" si="850"/>
        <v>0</v>
      </c>
      <c r="AJ121" s="46">
        <f t="shared" si="850"/>
        <v>0</v>
      </c>
      <c r="AK121" s="46">
        <f t="shared" si="850"/>
        <v>0</v>
      </c>
      <c r="AL121" s="46">
        <f t="shared" si="850"/>
        <v>0</v>
      </c>
      <c r="AM121" s="46">
        <f t="shared" si="850"/>
        <v>0</v>
      </c>
      <c r="AN121" s="46">
        <f t="shared" si="850"/>
        <v>90</v>
      </c>
      <c r="AO121" s="46">
        <f t="shared" si="850"/>
        <v>1195659.3599999999</v>
      </c>
      <c r="AP121" s="46">
        <f t="shared" si="850"/>
        <v>0</v>
      </c>
      <c r="AQ121" s="46">
        <f t="shared" si="850"/>
        <v>0</v>
      </c>
      <c r="AR121" s="46">
        <f t="shared" si="850"/>
        <v>0</v>
      </c>
      <c r="AS121" s="46">
        <f t="shared" si="850"/>
        <v>0</v>
      </c>
      <c r="AT121" s="46">
        <f t="shared" si="850"/>
        <v>0</v>
      </c>
      <c r="AU121" s="46">
        <f t="shared" si="850"/>
        <v>0</v>
      </c>
      <c r="AV121" s="46">
        <f t="shared" si="850"/>
        <v>8</v>
      </c>
      <c r="AW121" s="46">
        <f t="shared" si="850"/>
        <v>106280.83199999999</v>
      </c>
      <c r="AX121" s="46">
        <f t="shared" si="850"/>
        <v>20</v>
      </c>
      <c r="AY121" s="46">
        <f t="shared" si="850"/>
        <v>265702.08</v>
      </c>
      <c r="AZ121" s="46">
        <f t="shared" si="850"/>
        <v>35</v>
      </c>
      <c r="BA121" s="46">
        <f t="shared" si="850"/>
        <v>496253.989</v>
      </c>
      <c r="BB121" s="46">
        <f t="shared" si="850"/>
        <v>0</v>
      </c>
      <c r="BC121" s="46">
        <f t="shared" si="850"/>
        <v>0</v>
      </c>
      <c r="BD121" s="46">
        <f t="shared" si="850"/>
        <v>0</v>
      </c>
      <c r="BE121" s="46">
        <f t="shared" si="850"/>
        <v>0</v>
      </c>
      <c r="BF121" s="46">
        <f t="shared" si="850"/>
        <v>0</v>
      </c>
      <c r="BG121" s="46">
        <f t="shared" si="850"/>
        <v>0</v>
      </c>
      <c r="BH121" s="46">
        <f t="shared" si="850"/>
        <v>0</v>
      </c>
      <c r="BI121" s="46">
        <f t="shared" si="850"/>
        <v>0</v>
      </c>
      <c r="BJ121" s="46">
        <f t="shared" si="850"/>
        <v>0</v>
      </c>
      <c r="BK121" s="46">
        <f t="shared" si="850"/>
        <v>0</v>
      </c>
      <c r="BL121" s="46">
        <f t="shared" si="850"/>
        <v>15</v>
      </c>
      <c r="BM121" s="46">
        <f t="shared" si="850"/>
        <v>199276.56</v>
      </c>
      <c r="BN121" s="46">
        <f t="shared" si="850"/>
        <v>0</v>
      </c>
      <c r="BO121" s="46">
        <f t="shared" si="850"/>
        <v>0</v>
      </c>
      <c r="BP121" s="46">
        <f t="shared" si="850"/>
        <v>11</v>
      </c>
      <c r="BQ121" s="46">
        <f t="shared" si="850"/>
        <v>146136.144</v>
      </c>
      <c r="BR121" s="46">
        <f t="shared" si="850"/>
        <v>0</v>
      </c>
      <c r="BS121" s="46">
        <f t="shared" si="850"/>
        <v>0</v>
      </c>
      <c r="BT121" s="46">
        <f t="shared" si="850"/>
        <v>0</v>
      </c>
      <c r="BU121" s="46">
        <f t="shared" si="850"/>
        <v>0</v>
      </c>
      <c r="BV121" s="46">
        <f t="shared" si="850"/>
        <v>10</v>
      </c>
      <c r="BW121" s="46">
        <f t="shared" si="850"/>
        <v>132851.04</v>
      </c>
      <c r="BX121" s="46">
        <v>0</v>
      </c>
      <c r="BY121" s="46">
        <f t="shared" si="850"/>
        <v>0</v>
      </c>
      <c r="BZ121" s="46">
        <f t="shared" ref="BZ121:CZ121" si="851">SUM(BZ122:BZ127)</f>
        <v>0</v>
      </c>
      <c r="CA121" s="46">
        <f t="shared" si="851"/>
        <v>0</v>
      </c>
      <c r="CB121" s="46">
        <f t="shared" si="851"/>
        <v>0</v>
      </c>
      <c r="CC121" s="46">
        <f t="shared" si="851"/>
        <v>14</v>
      </c>
      <c r="CD121" s="46">
        <f t="shared" si="851"/>
        <v>185991.45600000001</v>
      </c>
      <c r="CE121" s="46">
        <f t="shared" si="851"/>
        <v>12</v>
      </c>
      <c r="CF121" s="46">
        <f t="shared" si="851"/>
        <v>159421.24799999999</v>
      </c>
      <c r="CG121" s="46">
        <f t="shared" si="851"/>
        <v>0</v>
      </c>
      <c r="CH121" s="46">
        <f t="shared" si="851"/>
        <v>0</v>
      </c>
      <c r="CI121" s="46">
        <f t="shared" si="851"/>
        <v>2</v>
      </c>
      <c r="CJ121" s="46">
        <f t="shared" si="851"/>
        <v>22141.84</v>
      </c>
      <c r="CK121" s="46">
        <f t="shared" si="851"/>
        <v>1</v>
      </c>
      <c r="CL121" s="46">
        <f t="shared" si="851"/>
        <v>11070.92</v>
      </c>
      <c r="CM121" s="46">
        <f t="shared" si="851"/>
        <v>0</v>
      </c>
      <c r="CN121" s="46">
        <f t="shared" si="851"/>
        <v>0</v>
      </c>
      <c r="CO121" s="46">
        <f t="shared" si="851"/>
        <v>0</v>
      </c>
      <c r="CP121" s="46">
        <f t="shared" si="851"/>
        <v>0</v>
      </c>
      <c r="CQ121" s="46">
        <f t="shared" si="851"/>
        <v>5</v>
      </c>
      <c r="CR121" s="46">
        <f t="shared" si="851"/>
        <v>101615.22999999998</v>
      </c>
      <c r="CS121" s="46">
        <f t="shared" si="851"/>
        <v>2</v>
      </c>
      <c r="CT121" s="46">
        <f t="shared" si="851"/>
        <v>35268.788</v>
      </c>
      <c r="CU121" s="46"/>
      <c r="CV121" s="46"/>
      <c r="CW121" s="46"/>
      <c r="CX121" s="46"/>
      <c r="CY121" s="46">
        <f t="shared" si="851"/>
        <v>287</v>
      </c>
      <c r="CZ121" s="46">
        <f t="shared" si="851"/>
        <v>4032187.2199999997</v>
      </c>
    </row>
    <row r="122" spans="1:104" ht="45" x14ac:dyDescent="0.25">
      <c r="A122" s="66"/>
      <c r="B122" s="65">
        <v>81</v>
      </c>
      <c r="C122" s="16" t="s">
        <v>229</v>
      </c>
      <c r="D122" s="21">
        <f>D120</f>
        <v>9860</v>
      </c>
      <c r="E122" s="21">
        <v>9959</v>
      </c>
      <c r="F122" s="18">
        <v>0.8</v>
      </c>
      <c r="G122" s="18"/>
      <c r="H122" s="29">
        <v>1</v>
      </c>
      <c r="I122" s="30"/>
      <c r="J122" s="17">
        <v>1.4</v>
      </c>
      <c r="K122" s="17">
        <v>1.68</v>
      </c>
      <c r="L122" s="17">
        <v>2.23</v>
      </c>
      <c r="M122" s="19">
        <v>2.57</v>
      </c>
      <c r="N122" s="22"/>
      <c r="O122" s="20">
        <f t="shared" ref="O122:O127" si="852">SUM(N122/12*9*$D122*$F122*$H122*$J122*O$9)+SUM(N122/12*3*$E122*$F122*$H122*$J122*O$9)</f>
        <v>0</v>
      </c>
      <c r="P122" s="22">
        <v>36</v>
      </c>
      <c r="Q122" s="20">
        <f t="shared" ref="Q122:Q127" si="853">SUM(P122/12*9*$D122*$F122*$H122*$J122*Q$9)+SUM(P122/12*3*$E122*$F122*$H122*$J122*Q$9)</f>
        <v>398553.12</v>
      </c>
      <c r="R122" s="21"/>
      <c r="S122" s="20">
        <f t="shared" ref="S122:S127" si="854">SUM(R122/12*9*$D122*$F122*$H122*$J122*S$9)+SUM(R122/12*3*$E122*$F122*$H122*$J122*S$9)</f>
        <v>0</v>
      </c>
      <c r="T122" s="22"/>
      <c r="U122" s="20">
        <f t="shared" ref="U122:U127" si="855">SUM(T122/12*9*$D122*$F122*$H122*$J122*U$9)+SUM(T122/12*3*$E122*$F122*$H122*$J122*U$9)</f>
        <v>0</v>
      </c>
      <c r="V122" s="22"/>
      <c r="W122" s="20">
        <f t="shared" ref="W122:W127" si="856">SUM(V122/12*9*$D122*$F122*$H122*$J122*W$9)+SUM(V122/12*3*$E122*$F122*$H122*$J122*W$9)</f>
        <v>0</v>
      </c>
      <c r="X122" s="22"/>
      <c r="Y122" s="20">
        <f t="shared" ref="Y122:Y127" si="857">SUM(X122/12*9*$D122*$F122*$H122*$J122*Y$9)+SUM(X122/12*3*$E122*$F122*$H122*$J122*Y$9)</f>
        <v>0</v>
      </c>
      <c r="Z122" s="22"/>
      <c r="AA122" s="20">
        <f t="shared" ref="AA122:AA127" si="858">SUM(Z122/12*9*$D122*$F122*$H122*$J122*AA$9)+SUM(Z122/12*3*$E122*$F122*$H122*$J122*AA$9)</f>
        <v>0</v>
      </c>
      <c r="AB122" s="22"/>
      <c r="AC122" s="20">
        <f t="shared" ref="AC122:AC127" si="859">SUM(AB122/12*9*$D122*$F122*$H122*$J122*AC$9)+SUM(AB122/12*3*$E122*$F122*$H122*$J122*AC$9)</f>
        <v>0</v>
      </c>
      <c r="AD122" s="21">
        <v>10</v>
      </c>
      <c r="AE122" s="20">
        <f t="shared" ref="AE122:AE127" si="860">SUM(AD122/12*9*$D122*$F122*$H122*$J122*AE$9)+SUM(AD122/12*3*$E122*$F122*$H122*$J122*AE$9)</f>
        <v>110709.2</v>
      </c>
      <c r="AF122" s="22"/>
      <c r="AG122" s="20">
        <f t="shared" ref="AG122:AG127" si="861">SUM(AF122/12*9*$D122*$F122*$H122*$J122*AG$9)+SUM(AF122/12*3*$E122*$F122*$H122*$J122*AG$9)</f>
        <v>0</v>
      </c>
      <c r="AH122" s="22"/>
      <c r="AI122" s="20">
        <f t="shared" ref="AI122:AI127" si="862">SUM(AH122/12*9*$D122*$F122*$H122*$J122*AI$9)+SUM(AH122/12*3*$E122*$F122*$H122*$J122*AI$9)</f>
        <v>0</v>
      </c>
      <c r="AJ122" s="22"/>
      <c r="AK122" s="20">
        <f t="shared" ref="AK122:AK127" si="863">SUM(AJ122/12*9*$D122*$F122*$H122*$J122*AK$9)+SUM(AJ122/12*3*$E122*$F122*$H122*$J122*AK$9)</f>
        <v>0</v>
      </c>
      <c r="AL122" s="22"/>
      <c r="AM122" s="20">
        <f t="shared" ref="AM122:AM127" si="864">SUM(AL122/12*9*$D122*$F122*$H122*$K122*AM$9)+SUM(AL122/12*3*$E122*$F122*$H122*$K122*AM$9)</f>
        <v>0</v>
      </c>
      <c r="AN122" s="31">
        <v>90</v>
      </c>
      <c r="AO122" s="20">
        <f t="shared" ref="AO122:AO127" si="865">SUM(AN122/12*9*$D122*$F122*$H122*$K122*AO$9)+SUM(AN122/12*3*$E122*$F122*$H122*$K122*AO$9)</f>
        <v>1195659.3599999999</v>
      </c>
      <c r="AP122" s="22"/>
      <c r="AQ122" s="20">
        <f t="shared" ref="AQ122:AQ127" si="866">SUM(AP122/12*9*$D122*$F122*$H122*$K122*AQ$9)+SUM(AP122/12*3*$E122*$F122*$H122*$K122*AQ$9)</f>
        <v>0</v>
      </c>
      <c r="AR122" s="22"/>
      <c r="AS122" s="20">
        <f t="shared" ref="AS122:AS127" si="867">SUM(AR122/12*9*$D122*$F122*$H122*$K122*AS$9)+SUM(AR122/12*3*$E122*$F122*$H122*$K122*AS$9)</f>
        <v>0</v>
      </c>
      <c r="AT122" s="22"/>
      <c r="AU122" s="20">
        <f t="shared" ref="AU122:AU127" si="868">SUM(AT122/12*9*$D122*$F122*$H122*$K122*AU$9)+SUM(AT122/12*3*$E122*$F122*$H122*$K122*AU$9)</f>
        <v>0</v>
      </c>
      <c r="AV122" s="31">
        <v>8</v>
      </c>
      <c r="AW122" s="20">
        <f t="shared" ref="AW122:AW127" si="869">SUM(AV122/12*9*$D122*$F122*$H122*$K122*AW$9)+SUM(AV122/12*3*$E122*$F122*$H122*$K122*AW$9)</f>
        <v>106280.83199999999</v>
      </c>
      <c r="AX122" s="31">
        <v>20</v>
      </c>
      <c r="AY122" s="20">
        <f t="shared" ref="AY122:AY127" si="870">SUM(AX122/12*9*$D122*$F122*$H122*$K122*AY$9)+SUM(AX122/12*3*$E122*$F122*$H122*$K122*AY$9)</f>
        <v>265702.08</v>
      </c>
      <c r="AZ122" s="22">
        <v>29</v>
      </c>
      <c r="BA122" s="20">
        <f t="shared" ref="BA122:BA127" si="871">SUM(AZ122/12*9*$D122*$F122*$H122*$J122*BA$9)+SUM(AZ122/12*3*$E122*$F122*$H122*$J122*BA$9)</f>
        <v>321056.68</v>
      </c>
      <c r="BB122" s="22"/>
      <c r="BC122" s="20">
        <f t="shared" ref="BC122:BC127" si="872">SUM(BB122/12*9*$D122*$F122*$H122*$J122*BC$9)+SUM(BB122/12*3*$E122*$F122*$H122*$J122*BC$9)</f>
        <v>0</v>
      </c>
      <c r="BD122" s="22"/>
      <c r="BE122" s="20">
        <f t="shared" ref="BE122:BE127" si="873">SUM(BD122/12*9*$D122*$F122*$H122*$J122*BE$9)+SUM(BD122/12*3*$E122*$F122*$H122*$J122*BE$9)</f>
        <v>0</v>
      </c>
      <c r="BF122" s="22"/>
      <c r="BG122" s="20">
        <f t="shared" ref="BG122:BG127" si="874">SUM(BF122/12*9*$D122*$F122*$H122*$J122*BG$9)+SUM(BF122/12*3*$E122*$F122*$H122*$J122*BG$9)</f>
        <v>0</v>
      </c>
      <c r="BH122" s="22"/>
      <c r="BI122" s="20">
        <f t="shared" ref="BI122:BI127" si="875">SUM(BH122/12*9*$D122*$F122*$H122*$J122*BI$9)+SUM(BH122/12*3*$E122*$F122*$H122*$J122*BI$9)</f>
        <v>0</v>
      </c>
      <c r="BJ122" s="22"/>
      <c r="BK122" s="20">
        <f t="shared" ref="BK122:BK127" si="876">SUM(BJ122/12*9*$D122*$F122*$H122*$K122*BK$9)+SUM(BJ122/12*3*$E122*$F122*$H122*$K122*BK$9)</f>
        <v>0</v>
      </c>
      <c r="BL122" s="22">
        <v>15</v>
      </c>
      <c r="BM122" s="20">
        <f t="shared" ref="BM122:BM127" si="877">SUM(BL122/12*9*$D122*$F122*$H122*$K122*BM$9)+SUM(BL122/12*3*$E122*$F122*$H122*$K122*BM$9)</f>
        <v>199276.56</v>
      </c>
      <c r="BN122" s="22"/>
      <c r="BO122" s="20">
        <f t="shared" ref="BO122:BO127" si="878">SUM(BN122/12*9*$D122*$F122*$H122*$J122*BO$9)+SUM(BN122/12*3*$E122*$F122*$H122*$J122*BO$9)</f>
        <v>0</v>
      </c>
      <c r="BP122" s="31">
        <v>11</v>
      </c>
      <c r="BQ122" s="20">
        <f t="shared" ref="BQ122:BQ127" si="879">SUM(BP122/12*9*$D122*$F122*$H122*$K122*BQ$9)+SUM(BP122/12*3*$E122*$F122*$H122*$K122*BQ$9)</f>
        <v>146136.144</v>
      </c>
      <c r="BR122" s="22"/>
      <c r="BS122" s="20">
        <f t="shared" ref="BS122:BS127" si="880">SUM(BR122/12*9*$D122*$F122*$H122*$J122*BS$9)+SUM(BR122/12*3*$E122*$F122*$H122*$J122*BS$9)</f>
        <v>0</v>
      </c>
      <c r="BT122" s="22"/>
      <c r="BU122" s="20">
        <f t="shared" ref="BU122:BU127" si="881">SUM(BT122/12*9*$D122*$F122*$H122*$J122*BU$9)+SUM(BT122/12*3*$E122*$F122*$H122*$J122*BU$9)</f>
        <v>0</v>
      </c>
      <c r="BV122" s="31">
        <v>10</v>
      </c>
      <c r="BW122" s="20">
        <f t="shared" ref="BW122:BW127" si="882">SUM(BV122/12*9*$D122*$F122*$H122*$K122*BW$9)+SUM(BV122/12*3*$E122*$F122*$H122*$K122*BW$9)</f>
        <v>132851.04</v>
      </c>
      <c r="BX122" s="20">
        <v>0</v>
      </c>
      <c r="BY122" s="22"/>
      <c r="BZ122" s="20">
        <f t="shared" ref="BZ122:BZ127" si="883">SUM(BY122/12*9*$D122*$F122*$H122*$K122*BZ$9)+SUM(BY122/12*3*$E122*$F122*$H122*$K122*BZ$9)</f>
        <v>0</v>
      </c>
      <c r="CA122" s="22"/>
      <c r="CB122" s="20">
        <f t="shared" ref="CB122:CB127" si="884">SUM(CA122/12*9*$D122*$F122*$H122*$K122*CB$9)+SUM(CA122/12*3*$E122*$F122*$H122*$K122*CB$9)</f>
        <v>0</v>
      </c>
      <c r="CC122" s="31">
        <v>14</v>
      </c>
      <c r="CD122" s="20">
        <f t="shared" ref="CD122:CD127" si="885">SUM(CC122/12*9*$D122*$F122*$H122*$K122*CD$9)+SUM(CC122/12*3*$E122*$F122*$H122*$K122*CD$9)</f>
        <v>185991.45600000001</v>
      </c>
      <c r="CE122" s="22">
        <v>12</v>
      </c>
      <c r="CF122" s="20">
        <f t="shared" ref="CF122:CF127" si="886">SUM(CE122/12*9*$D122*$F122*$H122*$K122*CF$9)+SUM(CE122/12*3*$E122*$F122*$H122*$K122*CF$9)</f>
        <v>159421.24799999999</v>
      </c>
      <c r="CG122" s="22"/>
      <c r="CH122" s="20">
        <f t="shared" ref="CH122:CH127" si="887">SUM(CG122/12*9*$D122*$F122*$H122*$J122*CH$9)+SUM(CG122/12*3*$E122*$F122*$H122*$J122*CH$9)</f>
        <v>0</v>
      </c>
      <c r="CI122" s="22">
        <v>2</v>
      </c>
      <c r="CJ122" s="20">
        <f t="shared" ref="CJ122:CJ127" si="888">SUM(CI122/12*9*$D122*$F122*$H122*$J122*CJ$9)+SUM(CI122/12*3*$E122*$F122*$H122*$J122*CJ$9)</f>
        <v>22141.84</v>
      </c>
      <c r="CK122" s="22">
        <v>1</v>
      </c>
      <c r="CL122" s="20">
        <f t="shared" ref="CL122:CL127" si="889">SUM(CK122/12*9*$D122*$F122*$H122*$J122*CL$9)+SUM(CK122/12*3*$E122*$F122*$H122*$J122*CL$9)</f>
        <v>11070.92</v>
      </c>
      <c r="CM122" s="22"/>
      <c r="CN122" s="20">
        <f t="shared" ref="CN122:CN127" si="890">SUM(CM122/12*9*$D122*$F122*$H122*$K122*CN$9)+SUM(CM122/12*3*$E122*$F122*$H122*$K122*CN$9)</f>
        <v>0</v>
      </c>
      <c r="CO122" s="22"/>
      <c r="CP122" s="20">
        <f t="shared" ref="CP122:CP127" si="891">SUM(CO122/12*9*$D122*$F122*$H122*$K122*CP$9)+SUM(CO122/12*3*$E122*$F122*$H122*$K122*CP$9)</f>
        <v>0</v>
      </c>
      <c r="CQ122" s="31">
        <v>5</v>
      </c>
      <c r="CR122" s="20">
        <f t="shared" ref="CR122:CR127" si="892">SUM(CQ122/12*9*$D122*$F122*$H122*$M122*CR$9)+SUM(CQ122/12*3*$E122*$F122*$H122*$M122*CR$9)</f>
        <v>101615.22999999998</v>
      </c>
      <c r="CS122" s="31">
        <v>2</v>
      </c>
      <c r="CT122" s="20">
        <f t="shared" ref="CT122:CT127" si="893">SUM(CS122/12*9*$D122*$F122*$H122*$L122*CT$9)+SUM(CS122/12*3*$E122*$F122*$H122*$L122*CT$9)</f>
        <v>35268.788</v>
      </c>
      <c r="CU122" s="20"/>
      <c r="CV122" s="20"/>
      <c r="CW122" s="20"/>
      <c r="CX122" s="20"/>
      <c r="CY122" s="53">
        <f t="shared" ref="CY122:CZ127" si="894">SUM(AD122,R122,T122,AB122,N122,V122,P122,BF122,BT122,CG122,CK122,BH122,CI122,AF122,AZ122,BB122,AH122,BD122,BR122,AJ122,X122,CO122,BJ122,CM122,BL122,BY122,CC122,BV122,CA122,AL122,AN122,AP122,AR122,AT122,AX122,AV122,BP122,CS122,CQ122,CE122,Z122,BN122)</f>
        <v>265</v>
      </c>
      <c r="CZ122" s="53">
        <f t="shared" si="894"/>
        <v>3391734.4980000001</v>
      </c>
    </row>
    <row r="123" spans="1:104" ht="30" x14ac:dyDescent="0.25">
      <c r="A123" s="66"/>
      <c r="B123" s="65">
        <v>82</v>
      </c>
      <c r="C123" s="23" t="s">
        <v>230</v>
      </c>
      <c r="D123" s="21">
        <f>D122</f>
        <v>9860</v>
      </c>
      <c r="E123" s="21">
        <v>9959</v>
      </c>
      <c r="F123" s="18">
        <v>2.1800000000000002</v>
      </c>
      <c r="G123" s="18"/>
      <c r="H123" s="29">
        <v>1</v>
      </c>
      <c r="I123" s="30"/>
      <c r="J123" s="17">
        <v>1.4</v>
      </c>
      <c r="K123" s="17">
        <v>1.68</v>
      </c>
      <c r="L123" s="17">
        <v>2.23</v>
      </c>
      <c r="M123" s="19">
        <v>2.57</v>
      </c>
      <c r="N123" s="22">
        <v>0</v>
      </c>
      <c r="O123" s="20">
        <f t="shared" si="852"/>
        <v>0</v>
      </c>
      <c r="P123" s="22">
        <v>10</v>
      </c>
      <c r="Q123" s="20">
        <f t="shared" si="853"/>
        <v>301682.57</v>
      </c>
      <c r="R123" s="21"/>
      <c r="S123" s="20">
        <f t="shared" si="854"/>
        <v>0</v>
      </c>
      <c r="T123" s="22">
        <v>0</v>
      </c>
      <c r="U123" s="20">
        <f t="shared" si="855"/>
        <v>0</v>
      </c>
      <c r="V123" s="22">
        <v>0</v>
      </c>
      <c r="W123" s="20">
        <f t="shared" si="856"/>
        <v>0</v>
      </c>
      <c r="X123" s="22">
        <v>0</v>
      </c>
      <c r="Y123" s="20">
        <f t="shared" si="857"/>
        <v>0</v>
      </c>
      <c r="Z123" s="22"/>
      <c r="AA123" s="20">
        <f t="shared" si="858"/>
        <v>0</v>
      </c>
      <c r="AB123" s="22">
        <v>0</v>
      </c>
      <c r="AC123" s="20">
        <f t="shared" si="859"/>
        <v>0</v>
      </c>
      <c r="AD123" s="21"/>
      <c r="AE123" s="20">
        <f t="shared" si="860"/>
        <v>0</v>
      </c>
      <c r="AF123" s="22">
        <v>0</v>
      </c>
      <c r="AG123" s="20">
        <f t="shared" si="861"/>
        <v>0</v>
      </c>
      <c r="AH123" s="22">
        <v>0</v>
      </c>
      <c r="AI123" s="20">
        <f t="shared" si="862"/>
        <v>0</v>
      </c>
      <c r="AJ123" s="22"/>
      <c r="AK123" s="20">
        <f t="shared" si="863"/>
        <v>0</v>
      </c>
      <c r="AL123" s="22">
        <v>0</v>
      </c>
      <c r="AM123" s="20">
        <f t="shared" si="864"/>
        <v>0</v>
      </c>
      <c r="AN123" s="22">
        <v>0</v>
      </c>
      <c r="AO123" s="20">
        <f t="shared" si="865"/>
        <v>0</v>
      </c>
      <c r="AP123" s="22">
        <v>0</v>
      </c>
      <c r="AQ123" s="20">
        <f t="shared" si="866"/>
        <v>0</v>
      </c>
      <c r="AR123" s="22">
        <v>0</v>
      </c>
      <c r="AS123" s="20">
        <f t="shared" si="867"/>
        <v>0</v>
      </c>
      <c r="AT123" s="22">
        <v>0</v>
      </c>
      <c r="AU123" s="20">
        <f t="shared" si="868"/>
        <v>0</v>
      </c>
      <c r="AV123" s="22">
        <v>0</v>
      </c>
      <c r="AW123" s="20">
        <f t="shared" si="869"/>
        <v>0</v>
      </c>
      <c r="AX123" s="22">
        <v>0</v>
      </c>
      <c r="AY123" s="20">
        <f t="shared" si="870"/>
        <v>0</v>
      </c>
      <c r="AZ123" s="22">
        <v>4</v>
      </c>
      <c r="BA123" s="20">
        <f t="shared" si="871"/>
        <v>120673.02800000001</v>
      </c>
      <c r="BB123" s="22"/>
      <c r="BC123" s="20">
        <f t="shared" si="872"/>
        <v>0</v>
      </c>
      <c r="BD123" s="22"/>
      <c r="BE123" s="20">
        <f t="shared" si="873"/>
        <v>0</v>
      </c>
      <c r="BF123" s="22">
        <v>0</v>
      </c>
      <c r="BG123" s="20">
        <f t="shared" si="874"/>
        <v>0</v>
      </c>
      <c r="BH123" s="22">
        <v>0</v>
      </c>
      <c r="BI123" s="20">
        <f t="shared" si="875"/>
        <v>0</v>
      </c>
      <c r="BJ123" s="22">
        <v>0</v>
      </c>
      <c r="BK123" s="20">
        <f t="shared" si="876"/>
        <v>0</v>
      </c>
      <c r="BL123" s="22"/>
      <c r="BM123" s="20">
        <f t="shared" si="877"/>
        <v>0</v>
      </c>
      <c r="BN123" s="22"/>
      <c r="BO123" s="20">
        <f t="shared" si="878"/>
        <v>0</v>
      </c>
      <c r="BP123" s="22"/>
      <c r="BQ123" s="20">
        <f t="shared" si="879"/>
        <v>0</v>
      </c>
      <c r="BR123" s="22">
        <v>0</v>
      </c>
      <c r="BS123" s="20">
        <f t="shared" si="880"/>
        <v>0</v>
      </c>
      <c r="BT123" s="22">
        <v>0</v>
      </c>
      <c r="BU123" s="20">
        <f t="shared" si="881"/>
        <v>0</v>
      </c>
      <c r="BV123" s="22">
        <v>0</v>
      </c>
      <c r="BW123" s="20">
        <f t="shared" si="882"/>
        <v>0</v>
      </c>
      <c r="BX123" s="20">
        <v>0</v>
      </c>
      <c r="BY123" s="22">
        <v>0</v>
      </c>
      <c r="BZ123" s="20">
        <f t="shared" si="883"/>
        <v>0</v>
      </c>
      <c r="CA123" s="22"/>
      <c r="CB123" s="20">
        <f t="shared" si="884"/>
        <v>0</v>
      </c>
      <c r="CC123" s="22"/>
      <c r="CD123" s="20">
        <f t="shared" si="885"/>
        <v>0</v>
      </c>
      <c r="CE123" s="22">
        <v>0</v>
      </c>
      <c r="CF123" s="20">
        <f t="shared" si="886"/>
        <v>0</v>
      </c>
      <c r="CG123" s="22">
        <v>0</v>
      </c>
      <c r="CH123" s="20">
        <f t="shared" si="887"/>
        <v>0</v>
      </c>
      <c r="CI123" s="22"/>
      <c r="CJ123" s="20">
        <f t="shared" si="888"/>
        <v>0</v>
      </c>
      <c r="CK123" s="22">
        <v>0</v>
      </c>
      <c r="CL123" s="20">
        <f t="shared" si="889"/>
        <v>0</v>
      </c>
      <c r="CM123" s="22"/>
      <c r="CN123" s="20">
        <f t="shared" si="890"/>
        <v>0</v>
      </c>
      <c r="CO123" s="22">
        <v>0</v>
      </c>
      <c r="CP123" s="20">
        <f t="shared" si="891"/>
        <v>0</v>
      </c>
      <c r="CQ123" s="22">
        <v>0</v>
      </c>
      <c r="CR123" s="20">
        <f t="shared" si="892"/>
        <v>0</v>
      </c>
      <c r="CS123" s="22">
        <v>0</v>
      </c>
      <c r="CT123" s="20">
        <f t="shared" si="893"/>
        <v>0</v>
      </c>
      <c r="CU123" s="20"/>
      <c r="CV123" s="20"/>
      <c r="CW123" s="20"/>
      <c r="CX123" s="20"/>
      <c r="CY123" s="53">
        <f t="shared" si="894"/>
        <v>14</v>
      </c>
      <c r="CZ123" s="53">
        <f t="shared" si="894"/>
        <v>422355.598</v>
      </c>
    </row>
    <row r="124" spans="1:104" ht="30" x14ac:dyDescent="0.25">
      <c r="A124" s="66"/>
      <c r="B124" s="65">
        <v>83</v>
      </c>
      <c r="C124" s="23" t="s">
        <v>231</v>
      </c>
      <c r="D124" s="21">
        <f t="shared" si="792"/>
        <v>9860</v>
      </c>
      <c r="E124" s="21">
        <v>9959</v>
      </c>
      <c r="F124" s="18">
        <v>2.58</v>
      </c>
      <c r="G124" s="18"/>
      <c r="H124" s="29">
        <v>1</v>
      </c>
      <c r="I124" s="30"/>
      <c r="J124" s="17">
        <v>1.4</v>
      </c>
      <c r="K124" s="17">
        <v>1.68</v>
      </c>
      <c r="L124" s="17">
        <v>2.23</v>
      </c>
      <c r="M124" s="19">
        <v>2.57</v>
      </c>
      <c r="N124" s="22">
        <v>0</v>
      </c>
      <c r="O124" s="20">
        <f t="shared" si="852"/>
        <v>0</v>
      </c>
      <c r="P124" s="22"/>
      <c r="Q124" s="20">
        <f t="shared" si="853"/>
        <v>0</v>
      </c>
      <c r="R124" s="21"/>
      <c r="S124" s="20">
        <f t="shared" si="854"/>
        <v>0</v>
      </c>
      <c r="T124" s="22">
        <v>0</v>
      </c>
      <c r="U124" s="20">
        <f t="shared" si="855"/>
        <v>0</v>
      </c>
      <c r="V124" s="22">
        <v>0</v>
      </c>
      <c r="W124" s="20">
        <f t="shared" si="856"/>
        <v>0</v>
      </c>
      <c r="X124" s="22">
        <v>0</v>
      </c>
      <c r="Y124" s="20">
        <f t="shared" si="857"/>
        <v>0</v>
      </c>
      <c r="Z124" s="22"/>
      <c r="AA124" s="20">
        <f t="shared" si="858"/>
        <v>0</v>
      </c>
      <c r="AB124" s="22">
        <v>0</v>
      </c>
      <c r="AC124" s="20">
        <f t="shared" si="859"/>
        <v>0</v>
      </c>
      <c r="AD124" s="21"/>
      <c r="AE124" s="20">
        <f t="shared" si="860"/>
        <v>0</v>
      </c>
      <c r="AF124" s="22">
        <v>0</v>
      </c>
      <c r="AG124" s="20">
        <f t="shared" si="861"/>
        <v>0</v>
      </c>
      <c r="AH124" s="22">
        <v>0</v>
      </c>
      <c r="AI124" s="20">
        <f t="shared" si="862"/>
        <v>0</v>
      </c>
      <c r="AJ124" s="22"/>
      <c r="AK124" s="20">
        <f t="shared" si="863"/>
        <v>0</v>
      </c>
      <c r="AL124" s="22">
        <v>0</v>
      </c>
      <c r="AM124" s="20">
        <f t="shared" si="864"/>
        <v>0</v>
      </c>
      <c r="AN124" s="22">
        <v>0</v>
      </c>
      <c r="AO124" s="20">
        <f t="shared" si="865"/>
        <v>0</v>
      </c>
      <c r="AP124" s="22">
        <v>0</v>
      </c>
      <c r="AQ124" s="20">
        <f t="shared" si="866"/>
        <v>0</v>
      </c>
      <c r="AR124" s="22">
        <v>0</v>
      </c>
      <c r="AS124" s="20">
        <f t="shared" si="867"/>
        <v>0</v>
      </c>
      <c r="AT124" s="22">
        <v>0</v>
      </c>
      <c r="AU124" s="20">
        <f t="shared" si="868"/>
        <v>0</v>
      </c>
      <c r="AV124" s="22">
        <v>0</v>
      </c>
      <c r="AW124" s="20">
        <f t="shared" si="869"/>
        <v>0</v>
      </c>
      <c r="AX124" s="22">
        <v>0</v>
      </c>
      <c r="AY124" s="20">
        <f t="shared" si="870"/>
        <v>0</v>
      </c>
      <c r="AZ124" s="22"/>
      <c r="BA124" s="20">
        <f t="shared" si="871"/>
        <v>0</v>
      </c>
      <c r="BB124" s="22"/>
      <c r="BC124" s="20">
        <f t="shared" si="872"/>
        <v>0</v>
      </c>
      <c r="BD124" s="22"/>
      <c r="BE124" s="20">
        <f t="shared" si="873"/>
        <v>0</v>
      </c>
      <c r="BF124" s="22">
        <v>0</v>
      </c>
      <c r="BG124" s="20">
        <f t="shared" si="874"/>
        <v>0</v>
      </c>
      <c r="BH124" s="22">
        <v>0</v>
      </c>
      <c r="BI124" s="20">
        <f t="shared" si="875"/>
        <v>0</v>
      </c>
      <c r="BJ124" s="22">
        <v>0</v>
      </c>
      <c r="BK124" s="20">
        <f t="shared" si="876"/>
        <v>0</v>
      </c>
      <c r="BL124" s="22">
        <v>0</v>
      </c>
      <c r="BM124" s="20">
        <f t="shared" si="877"/>
        <v>0</v>
      </c>
      <c r="BN124" s="22"/>
      <c r="BO124" s="20">
        <f t="shared" si="878"/>
        <v>0</v>
      </c>
      <c r="BP124" s="22"/>
      <c r="BQ124" s="20">
        <f t="shared" si="879"/>
        <v>0</v>
      </c>
      <c r="BR124" s="22">
        <v>0</v>
      </c>
      <c r="BS124" s="20">
        <f t="shared" si="880"/>
        <v>0</v>
      </c>
      <c r="BT124" s="22">
        <v>0</v>
      </c>
      <c r="BU124" s="20">
        <f t="shared" si="881"/>
        <v>0</v>
      </c>
      <c r="BV124" s="22">
        <v>0</v>
      </c>
      <c r="BW124" s="20">
        <f t="shared" si="882"/>
        <v>0</v>
      </c>
      <c r="BX124" s="20">
        <v>0</v>
      </c>
      <c r="BY124" s="22">
        <v>0</v>
      </c>
      <c r="BZ124" s="20">
        <f t="shared" si="883"/>
        <v>0</v>
      </c>
      <c r="CA124" s="22"/>
      <c r="CB124" s="20">
        <f t="shared" si="884"/>
        <v>0</v>
      </c>
      <c r="CC124" s="22"/>
      <c r="CD124" s="20">
        <f t="shared" si="885"/>
        <v>0</v>
      </c>
      <c r="CE124" s="22">
        <v>0</v>
      </c>
      <c r="CF124" s="20">
        <f t="shared" si="886"/>
        <v>0</v>
      </c>
      <c r="CG124" s="22">
        <v>0</v>
      </c>
      <c r="CH124" s="20">
        <f t="shared" si="887"/>
        <v>0</v>
      </c>
      <c r="CI124" s="22"/>
      <c r="CJ124" s="20">
        <f t="shared" si="888"/>
        <v>0</v>
      </c>
      <c r="CK124" s="22">
        <v>0</v>
      </c>
      <c r="CL124" s="20">
        <f t="shared" si="889"/>
        <v>0</v>
      </c>
      <c r="CM124" s="22"/>
      <c r="CN124" s="20">
        <f t="shared" si="890"/>
        <v>0</v>
      </c>
      <c r="CO124" s="22">
        <v>0</v>
      </c>
      <c r="CP124" s="20">
        <f t="shared" si="891"/>
        <v>0</v>
      </c>
      <c r="CQ124" s="22">
        <v>0</v>
      </c>
      <c r="CR124" s="20">
        <f t="shared" si="892"/>
        <v>0</v>
      </c>
      <c r="CS124" s="22">
        <v>0</v>
      </c>
      <c r="CT124" s="20">
        <f t="shared" si="893"/>
        <v>0</v>
      </c>
      <c r="CU124" s="20"/>
      <c r="CV124" s="20"/>
      <c r="CW124" s="20"/>
      <c r="CX124" s="20"/>
      <c r="CY124" s="53">
        <f t="shared" si="894"/>
        <v>0</v>
      </c>
      <c r="CZ124" s="53">
        <f t="shared" si="894"/>
        <v>0</v>
      </c>
    </row>
    <row r="125" spans="1:104" ht="45" x14ac:dyDescent="0.25">
      <c r="A125" s="66"/>
      <c r="B125" s="65">
        <v>84</v>
      </c>
      <c r="C125" s="23" t="s">
        <v>232</v>
      </c>
      <c r="D125" s="21">
        <f>D124</f>
        <v>9860</v>
      </c>
      <c r="E125" s="21">
        <v>9959</v>
      </c>
      <c r="F125" s="18">
        <v>1.97</v>
      </c>
      <c r="G125" s="18"/>
      <c r="H125" s="29">
        <v>1</v>
      </c>
      <c r="I125" s="30"/>
      <c r="J125" s="17">
        <v>1.4</v>
      </c>
      <c r="K125" s="17">
        <v>1.68</v>
      </c>
      <c r="L125" s="17">
        <v>2.23</v>
      </c>
      <c r="M125" s="19">
        <v>2.57</v>
      </c>
      <c r="N125" s="22">
        <v>0</v>
      </c>
      <c r="O125" s="20">
        <f t="shared" si="852"/>
        <v>0</v>
      </c>
      <c r="P125" s="22">
        <v>6</v>
      </c>
      <c r="Q125" s="20">
        <f t="shared" si="853"/>
        <v>163572.84299999999</v>
      </c>
      <c r="R125" s="21"/>
      <c r="S125" s="20">
        <f t="shared" si="854"/>
        <v>0</v>
      </c>
      <c r="T125" s="22">
        <v>0</v>
      </c>
      <c r="U125" s="20">
        <f t="shared" si="855"/>
        <v>0</v>
      </c>
      <c r="V125" s="22">
        <v>0</v>
      </c>
      <c r="W125" s="20">
        <f t="shared" si="856"/>
        <v>0</v>
      </c>
      <c r="X125" s="22">
        <v>0</v>
      </c>
      <c r="Y125" s="20">
        <f t="shared" si="857"/>
        <v>0</v>
      </c>
      <c r="Z125" s="22"/>
      <c r="AA125" s="20">
        <f t="shared" si="858"/>
        <v>0</v>
      </c>
      <c r="AB125" s="22">
        <v>0</v>
      </c>
      <c r="AC125" s="20">
        <f t="shared" si="859"/>
        <v>0</v>
      </c>
      <c r="AD125" s="21"/>
      <c r="AE125" s="20">
        <f t="shared" si="860"/>
        <v>0</v>
      </c>
      <c r="AF125" s="22">
        <v>0</v>
      </c>
      <c r="AG125" s="20">
        <f t="shared" si="861"/>
        <v>0</v>
      </c>
      <c r="AH125" s="22">
        <v>0</v>
      </c>
      <c r="AI125" s="20">
        <f t="shared" si="862"/>
        <v>0</v>
      </c>
      <c r="AJ125" s="22"/>
      <c r="AK125" s="20">
        <f t="shared" si="863"/>
        <v>0</v>
      </c>
      <c r="AL125" s="22">
        <v>0</v>
      </c>
      <c r="AM125" s="20">
        <f t="shared" si="864"/>
        <v>0</v>
      </c>
      <c r="AN125" s="22">
        <v>0</v>
      </c>
      <c r="AO125" s="20">
        <f t="shared" si="865"/>
        <v>0</v>
      </c>
      <c r="AP125" s="22">
        <v>0</v>
      </c>
      <c r="AQ125" s="20">
        <f t="shared" si="866"/>
        <v>0</v>
      </c>
      <c r="AR125" s="22">
        <v>0</v>
      </c>
      <c r="AS125" s="20">
        <f t="shared" si="867"/>
        <v>0</v>
      </c>
      <c r="AT125" s="22">
        <v>0</v>
      </c>
      <c r="AU125" s="20">
        <f t="shared" si="868"/>
        <v>0</v>
      </c>
      <c r="AV125" s="22">
        <v>0</v>
      </c>
      <c r="AW125" s="20">
        <f t="shared" si="869"/>
        <v>0</v>
      </c>
      <c r="AX125" s="22">
        <v>0</v>
      </c>
      <c r="AY125" s="20">
        <f t="shared" si="870"/>
        <v>0</v>
      </c>
      <c r="AZ125" s="22">
        <v>2</v>
      </c>
      <c r="BA125" s="20">
        <f t="shared" si="871"/>
        <v>54524.281000000003</v>
      </c>
      <c r="BB125" s="22"/>
      <c r="BC125" s="20">
        <f t="shared" si="872"/>
        <v>0</v>
      </c>
      <c r="BD125" s="22"/>
      <c r="BE125" s="20">
        <f t="shared" si="873"/>
        <v>0</v>
      </c>
      <c r="BF125" s="22">
        <v>0</v>
      </c>
      <c r="BG125" s="20">
        <f t="shared" si="874"/>
        <v>0</v>
      </c>
      <c r="BH125" s="22">
        <v>0</v>
      </c>
      <c r="BI125" s="20">
        <f t="shared" si="875"/>
        <v>0</v>
      </c>
      <c r="BJ125" s="22">
        <v>0</v>
      </c>
      <c r="BK125" s="20">
        <f t="shared" si="876"/>
        <v>0</v>
      </c>
      <c r="BL125" s="22">
        <v>0</v>
      </c>
      <c r="BM125" s="20">
        <f t="shared" si="877"/>
        <v>0</v>
      </c>
      <c r="BN125" s="22"/>
      <c r="BO125" s="20">
        <f t="shared" si="878"/>
        <v>0</v>
      </c>
      <c r="BP125" s="22"/>
      <c r="BQ125" s="20">
        <f t="shared" si="879"/>
        <v>0</v>
      </c>
      <c r="BR125" s="22">
        <v>0</v>
      </c>
      <c r="BS125" s="20">
        <f t="shared" si="880"/>
        <v>0</v>
      </c>
      <c r="BT125" s="22">
        <v>0</v>
      </c>
      <c r="BU125" s="20">
        <f t="shared" si="881"/>
        <v>0</v>
      </c>
      <c r="BV125" s="22">
        <v>0</v>
      </c>
      <c r="BW125" s="20">
        <f t="shared" si="882"/>
        <v>0</v>
      </c>
      <c r="BX125" s="20">
        <v>0</v>
      </c>
      <c r="BY125" s="22">
        <v>0</v>
      </c>
      <c r="BZ125" s="20">
        <f t="shared" si="883"/>
        <v>0</v>
      </c>
      <c r="CA125" s="22"/>
      <c r="CB125" s="20">
        <f t="shared" si="884"/>
        <v>0</v>
      </c>
      <c r="CC125" s="22">
        <v>0</v>
      </c>
      <c r="CD125" s="20">
        <f t="shared" si="885"/>
        <v>0</v>
      </c>
      <c r="CE125" s="22">
        <v>0</v>
      </c>
      <c r="CF125" s="20">
        <f t="shared" si="886"/>
        <v>0</v>
      </c>
      <c r="CG125" s="22">
        <v>0</v>
      </c>
      <c r="CH125" s="20">
        <f t="shared" si="887"/>
        <v>0</v>
      </c>
      <c r="CI125" s="22"/>
      <c r="CJ125" s="20">
        <f t="shared" si="888"/>
        <v>0</v>
      </c>
      <c r="CK125" s="22">
        <v>0</v>
      </c>
      <c r="CL125" s="20">
        <f t="shared" si="889"/>
        <v>0</v>
      </c>
      <c r="CM125" s="22"/>
      <c r="CN125" s="20">
        <f t="shared" si="890"/>
        <v>0</v>
      </c>
      <c r="CO125" s="22">
        <v>0</v>
      </c>
      <c r="CP125" s="20">
        <f t="shared" si="891"/>
        <v>0</v>
      </c>
      <c r="CQ125" s="22">
        <v>0</v>
      </c>
      <c r="CR125" s="20">
        <f t="shared" si="892"/>
        <v>0</v>
      </c>
      <c r="CS125" s="22">
        <v>0</v>
      </c>
      <c r="CT125" s="20">
        <f t="shared" si="893"/>
        <v>0</v>
      </c>
      <c r="CU125" s="20"/>
      <c r="CV125" s="20"/>
      <c r="CW125" s="20"/>
      <c r="CX125" s="20"/>
      <c r="CY125" s="53">
        <f t="shared" si="894"/>
        <v>8</v>
      </c>
      <c r="CZ125" s="53">
        <f t="shared" si="894"/>
        <v>218097.12400000001</v>
      </c>
    </row>
    <row r="126" spans="1:104" ht="45" x14ac:dyDescent="0.25">
      <c r="A126" s="66"/>
      <c r="B126" s="65">
        <v>85</v>
      </c>
      <c r="C126" s="23" t="s">
        <v>233</v>
      </c>
      <c r="D126" s="21">
        <f t="shared" si="792"/>
        <v>9860</v>
      </c>
      <c r="E126" s="21">
        <v>9959</v>
      </c>
      <c r="F126" s="18">
        <v>2.04</v>
      </c>
      <c r="G126" s="18"/>
      <c r="H126" s="29">
        <v>1</v>
      </c>
      <c r="I126" s="30"/>
      <c r="J126" s="17">
        <v>1.4</v>
      </c>
      <c r="K126" s="17">
        <v>1.68</v>
      </c>
      <c r="L126" s="17">
        <v>2.23</v>
      </c>
      <c r="M126" s="19">
        <v>2.57</v>
      </c>
      <c r="N126" s="22">
        <v>0</v>
      </c>
      <c r="O126" s="20">
        <f t="shared" si="852"/>
        <v>0</v>
      </c>
      <c r="P126" s="22"/>
      <c r="Q126" s="20">
        <f t="shared" si="853"/>
        <v>0</v>
      </c>
      <c r="R126" s="21"/>
      <c r="S126" s="20">
        <f t="shared" si="854"/>
        <v>0</v>
      </c>
      <c r="T126" s="22">
        <v>0</v>
      </c>
      <c r="U126" s="20">
        <f t="shared" si="855"/>
        <v>0</v>
      </c>
      <c r="V126" s="22">
        <v>0</v>
      </c>
      <c r="W126" s="20">
        <f t="shared" si="856"/>
        <v>0</v>
      </c>
      <c r="X126" s="22">
        <v>0</v>
      </c>
      <c r="Y126" s="20">
        <f t="shared" si="857"/>
        <v>0</v>
      </c>
      <c r="Z126" s="22"/>
      <c r="AA126" s="20">
        <f t="shared" si="858"/>
        <v>0</v>
      </c>
      <c r="AB126" s="22">
        <v>0</v>
      </c>
      <c r="AC126" s="20">
        <f t="shared" si="859"/>
        <v>0</v>
      </c>
      <c r="AD126" s="21"/>
      <c r="AE126" s="20">
        <f t="shared" si="860"/>
        <v>0</v>
      </c>
      <c r="AF126" s="22">
        <v>0</v>
      </c>
      <c r="AG126" s="20">
        <f t="shared" si="861"/>
        <v>0</v>
      </c>
      <c r="AH126" s="22">
        <v>0</v>
      </c>
      <c r="AI126" s="20">
        <f t="shared" si="862"/>
        <v>0</v>
      </c>
      <c r="AJ126" s="22"/>
      <c r="AK126" s="20">
        <f t="shared" si="863"/>
        <v>0</v>
      </c>
      <c r="AL126" s="22">
        <v>0</v>
      </c>
      <c r="AM126" s="20">
        <f t="shared" si="864"/>
        <v>0</v>
      </c>
      <c r="AN126" s="22">
        <v>0</v>
      </c>
      <c r="AO126" s="20">
        <f t="shared" si="865"/>
        <v>0</v>
      </c>
      <c r="AP126" s="22">
        <v>0</v>
      </c>
      <c r="AQ126" s="20">
        <f t="shared" si="866"/>
        <v>0</v>
      </c>
      <c r="AR126" s="22">
        <v>0</v>
      </c>
      <c r="AS126" s="20">
        <f t="shared" si="867"/>
        <v>0</v>
      </c>
      <c r="AT126" s="22">
        <v>0</v>
      </c>
      <c r="AU126" s="20">
        <f t="shared" si="868"/>
        <v>0</v>
      </c>
      <c r="AV126" s="22">
        <v>0</v>
      </c>
      <c r="AW126" s="20">
        <f t="shared" si="869"/>
        <v>0</v>
      </c>
      <c r="AX126" s="22">
        <v>0</v>
      </c>
      <c r="AY126" s="20">
        <f t="shared" si="870"/>
        <v>0</v>
      </c>
      <c r="AZ126" s="22">
        <v>0</v>
      </c>
      <c r="BA126" s="20">
        <f t="shared" si="871"/>
        <v>0</v>
      </c>
      <c r="BB126" s="22"/>
      <c r="BC126" s="20">
        <f t="shared" si="872"/>
        <v>0</v>
      </c>
      <c r="BD126" s="22"/>
      <c r="BE126" s="20">
        <f t="shared" si="873"/>
        <v>0</v>
      </c>
      <c r="BF126" s="22">
        <v>0</v>
      </c>
      <c r="BG126" s="20">
        <f t="shared" si="874"/>
        <v>0</v>
      </c>
      <c r="BH126" s="22">
        <v>0</v>
      </c>
      <c r="BI126" s="20">
        <f t="shared" si="875"/>
        <v>0</v>
      </c>
      <c r="BJ126" s="22">
        <v>0</v>
      </c>
      <c r="BK126" s="20">
        <f t="shared" si="876"/>
        <v>0</v>
      </c>
      <c r="BL126" s="22">
        <v>0</v>
      </c>
      <c r="BM126" s="20">
        <f t="shared" si="877"/>
        <v>0</v>
      </c>
      <c r="BN126" s="22"/>
      <c r="BO126" s="20">
        <f t="shared" si="878"/>
        <v>0</v>
      </c>
      <c r="BP126" s="22"/>
      <c r="BQ126" s="20">
        <f t="shared" si="879"/>
        <v>0</v>
      </c>
      <c r="BR126" s="22">
        <v>0</v>
      </c>
      <c r="BS126" s="20">
        <f t="shared" si="880"/>
        <v>0</v>
      </c>
      <c r="BT126" s="22">
        <v>0</v>
      </c>
      <c r="BU126" s="20">
        <f t="shared" si="881"/>
        <v>0</v>
      </c>
      <c r="BV126" s="22">
        <v>0</v>
      </c>
      <c r="BW126" s="20">
        <f t="shared" si="882"/>
        <v>0</v>
      </c>
      <c r="BX126" s="20">
        <v>0</v>
      </c>
      <c r="BY126" s="22">
        <v>0</v>
      </c>
      <c r="BZ126" s="20">
        <f t="shared" si="883"/>
        <v>0</v>
      </c>
      <c r="CA126" s="22"/>
      <c r="CB126" s="20">
        <f t="shared" si="884"/>
        <v>0</v>
      </c>
      <c r="CC126" s="22">
        <v>0</v>
      </c>
      <c r="CD126" s="20">
        <f t="shared" si="885"/>
        <v>0</v>
      </c>
      <c r="CE126" s="22">
        <v>0</v>
      </c>
      <c r="CF126" s="20">
        <f t="shared" si="886"/>
        <v>0</v>
      </c>
      <c r="CG126" s="22">
        <v>0</v>
      </c>
      <c r="CH126" s="20">
        <f t="shared" si="887"/>
        <v>0</v>
      </c>
      <c r="CI126" s="22"/>
      <c r="CJ126" s="20">
        <f t="shared" si="888"/>
        <v>0</v>
      </c>
      <c r="CK126" s="22">
        <v>0</v>
      </c>
      <c r="CL126" s="20">
        <f t="shared" si="889"/>
        <v>0</v>
      </c>
      <c r="CM126" s="22"/>
      <c r="CN126" s="20">
        <f t="shared" si="890"/>
        <v>0</v>
      </c>
      <c r="CO126" s="22">
        <v>0</v>
      </c>
      <c r="CP126" s="20">
        <f t="shared" si="891"/>
        <v>0</v>
      </c>
      <c r="CQ126" s="22">
        <v>0</v>
      </c>
      <c r="CR126" s="20">
        <f t="shared" si="892"/>
        <v>0</v>
      </c>
      <c r="CS126" s="22">
        <v>0</v>
      </c>
      <c r="CT126" s="20">
        <f t="shared" si="893"/>
        <v>0</v>
      </c>
      <c r="CU126" s="20"/>
      <c r="CV126" s="20"/>
      <c r="CW126" s="20"/>
      <c r="CX126" s="20"/>
      <c r="CY126" s="53">
        <f t="shared" si="894"/>
        <v>0</v>
      </c>
      <c r="CZ126" s="53">
        <f t="shared" si="894"/>
        <v>0</v>
      </c>
    </row>
    <row r="127" spans="1:104" ht="45" x14ac:dyDescent="0.25">
      <c r="A127" s="66"/>
      <c r="B127" s="65">
        <v>86</v>
      </c>
      <c r="C127" s="23" t="s">
        <v>234</v>
      </c>
      <c r="D127" s="21">
        <f t="shared" si="792"/>
        <v>9860</v>
      </c>
      <c r="E127" s="21">
        <v>9959</v>
      </c>
      <c r="F127" s="18">
        <v>2.95</v>
      </c>
      <c r="G127" s="18"/>
      <c r="H127" s="29">
        <v>1</v>
      </c>
      <c r="I127" s="30"/>
      <c r="J127" s="17">
        <v>1.4</v>
      </c>
      <c r="K127" s="17">
        <v>1.68</v>
      </c>
      <c r="L127" s="17">
        <v>2.23</v>
      </c>
      <c r="M127" s="19">
        <v>2.57</v>
      </c>
      <c r="N127" s="22">
        <v>0</v>
      </c>
      <c r="O127" s="20">
        <f t="shared" si="852"/>
        <v>0</v>
      </c>
      <c r="P127" s="22"/>
      <c r="Q127" s="20">
        <f t="shared" si="853"/>
        <v>0</v>
      </c>
      <c r="R127" s="21"/>
      <c r="S127" s="20">
        <f t="shared" si="854"/>
        <v>0</v>
      </c>
      <c r="T127" s="22">
        <v>0</v>
      </c>
      <c r="U127" s="20">
        <f t="shared" si="855"/>
        <v>0</v>
      </c>
      <c r="V127" s="22">
        <v>0</v>
      </c>
      <c r="W127" s="20">
        <f t="shared" si="856"/>
        <v>0</v>
      </c>
      <c r="X127" s="22">
        <v>0</v>
      </c>
      <c r="Y127" s="20">
        <f t="shared" si="857"/>
        <v>0</v>
      </c>
      <c r="Z127" s="22"/>
      <c r="AA127" s="20">
        <f t="shared" si="858"/>
        <v>0</v>
      </c>
      <c r="AB127" s="22">
        <v>0</v>
      </c>
      <c r="AC127" s="20">
        <f t="shared" si="859"/>
        <v>0</v>
      </c>
      <c r="AD127" s="21"/>
      <c r="AE127" s="20">
        <f t="shared" si="860"/>
        <v>0</v>
      </c>
      <c r="AF127" s="22">
        <v>0</v>
      </c>
      <c r="AG127" s="20">
        <f t="shared" si="861"/>
        <v>0</v>
      </c>
      <c r="AH127" s="22">
        <v>0</v>
      </c>
      <c r="AI127" s="20">
        <f t="shared" si="862"/>
        <v>0</v>
      </c>
      <c r="AJ127" s="22"/>
      <c r="AK127" s="20">
        <f t="shared" si="863"/>
        <v>0</v>
      </c>
      <c r="AL127" s="22">
        <v>0</v>
      </c>
      <c r="AM127" s="20">
        <f t="shared" si="864"/>
        <v>0</v>
      </c>
      <c r="AN127" s="22">
        <v>0</v>
      </c>
      <c r="AO127" s="20">
        <f t="shared" si="865"/>
        <v>0</v>
      </c>
      <c r="AP127" s="22">
        <v>0</v>
      </c>
      <c r="AQ127" s="20">
        <f t="shared" si="866"/>
        <v>0</v>
      </c>
      <c r="AR127" s="22">
        <v>0</v>
      </c>
      <c r="AS127" s="20">
        <f t="shared" si="867"/>
        <v>0</v>
      </c>
      <c r="AT127" s="22">
        <v>0</v>
      </c>
      <c r="AU127" s="20">
        <f t="shared" si="868"/>
        <v>0</v>
      </c>
      <c r="AV127" s="22">
        <v>0</v>
      </c>
      <c r="AW127" s="20">
        <f t="shared" si="869"/>
        <v>0</v>
      </c>
      <c r="AX127" s="22">
        <v>0</v>
      </c>
      <c r="AY127" s="20">
        <f t="shared" si="870"/>
        <v>0</v>
      </c>
      <c r="AZ127" s="22">
        <v>0</v>
      </c>
      <c r="BA127" s="20">
        <f t="shared" si="871"/>
        <v>0</v>
      </c>
      <c r="BB127" s="22"/>
      <c r="BC127" s="20">
        <f t="shared" si="872"/>
        <v>0</v>
      </c>
      <c r="BD127" s="22"/>
      <c r="BE127" s="20">
        <f t="shared" si="873"/>
        <v>0</v>
      </c>
      <c r="BF127" s="22">
        <v>0</v>
      </c>
      <c r="BG127" s="20">
        <f t="shared" si="874"/>
        <v>0</v>
      </c>
      <c r="BH127" s="22">
        <v>0</v>
      </c>
      <c r="BI127" s="20">
        <f t="shared" si="875"/>
        <v>0</v>
      </c>
      <c r="BJ127" s="22">
        <v>0</v>
      </c>
      <c r="BK127" s="20">
        <f t="shared" si="876"/>
        <v>0</v>
      </c>
      <c r="BL127" s="22">
        <v>0</v>
      </c>
      <c r="BM127" s="20">
        <f t="shared" si="877"/>
        <v>0</v>
      </c>
      <c r="BN127" s="22"/>
      <c r="BO127" s="20">
        <f t="shared" si="878"/>
        <v>0</v>
      </c>
      <c r="BP127" s="22"/>
      <c r="BQ127" s="20">
        <f t="shared" si="879"/>
        <v>0</v>
      </c>
      <c r="BR127" s="22">
        <v>0</v>
      </c>
      <c r="BS127" s="20">
        <f t="shared" si="880"/>
        <v>0</v>
      </c>
      <c r="BT127" s="22">
        <v>0</v>
      </c>
      <c r="BU127" s="20">
        <f t="shared" si="881"/>
        <v>0</v>
      </c>
      <c r="BV127" s="22">
        <v>0</v>
      </c>
      <c r="BW127" s="20">
        <f t="shared" si="882"/>
        <v>0</v>
      </c>
      <c r="BX127" s="20">
        <v>0</v>
      </c>
      <c r="BY127" s="22">
        <v>0</v>
      </c>
      <c r="BZ127" s="20">
        <f t="shared" si="883"/>
        <v>0</v>
      </c>
      <c r="CA127" s="22"/>
      <c r="CB127" s="20">
        <f t="shared" si="884"/>
        <v>0</v>
      </c>
      <c r="CC127" s="22"/>
      <c r="CD127" s="20">
        <f t="shared" si="885"/>
        <v>0</v>
      </c>
      <c r="CE127" s="22">
        <v>0</v>
      </c>
      <c r="CF127" s="20">
        <f t="shared" si="886"/>
        <v>0</v>
      </c>
      <c r="CG127" s="22">
        <v>0</v>
      </c>
      <c r="CH127" s="20">
        <f t="shared" si="887"/>
        <v>0</v>
      </c>
      <c r="CI127" s="22"/>
      <c r="CJ127" s="20">
        <f t="shared" si="888"/>
        <v>0</v>
      </c>
      <c r="CK127" s="22">
        <v>0</v>
      </c>
      <c r="CL127" s="20">
        <f t="shared" si="889"/>
        <v>0</v>
      </c>
      <c r="CM127" s="22"/>
      <c r="CN127" s="20">
        <f t="shared" si="890"/>
        <v>0</v>
      </c>
      <c r="CO127" s="22">
        <v>0</v>
      </c>
      <c r="CP127" s="20">
        <f t="shared" si="891"/>
        <v>0</v>
      </c>
      <c r="CQ127" s="22">
        <v>0</v>
      </c>
      <c r="CR127" s="20">
        <f t="shared" si="892"/>
        <v>0</v>
      </c>
      <c r="CS127" s="22">
        <v>0</v>
      </c>
      <c r="CT127" s="20">
        <f t="shared" si="893"/>
        <v>0</v>
      </c>
      <c r="CU127" s="20"/>
      <c r="CV127" s="20"/>
      <c r="CW127" s="20"/>
      <c r="CX127" s="20"/>
      <c r="CY127" s="53">
        <f t="shared" si="894"/>
        <v>0</v>
      </c>
      <c r="CZ127" s="53">
        <f t="shared" si="894"/>
        <v>0</v>
      </c>
    </row>
    <row r="128" spans="1:104" x14ac:dyDescent="0.25">
      <c r="A128" s="75">
        <v>31</v>
      </c>
      <c r="B128" s="84"/>
      <c r="C128" s="71" t="s">
        <v>235</v>
      </c>
      <c r="D128" s="79"/>
      <c r="E128" s="79">
        <v>9959</v>
      </c>
      <c r="F128" s="80">
        <v>0.92</v>
      </c>
      <c r="G128" s="80"/>
      <c r="H128" s="85"/>
      <c r="I128" s="86"/>
      <c r="J128" s="17"/>
      <c r="K128" s="17"/>
      <c r="L128" s="17"/>
      <c r="M128" s="19">
        <v>2.57</v>
      </c>
      <c r="N128" s="46">
        <f t="shared" ref="N128:BY128" si="895">SUM(N129:N134)</f>
        <v>63</v>
      </c>
      <c r="O128" s="46">
        <f t="shared" si="895"/>
        <v>868375.28750000009</v>
      </c>
      <c r="P128" s="46">
        <f t="shared" si="895"/>
        <v>0</v>
      </c>
      <c r="Q128" s="46">
        <f t="shared" si="895"/>
        <v>0</v>
      </c>
      <c r="R128" s="46">
        <f t="shared" si="895"/>
        <v>0</v>
      </c>
      <c r="S128" s="46">
        <f t="shared" si="895"/>
        <v>0</v>
      </c>
      <c r="T128" s="46">
        <f t="shared" si="895"/>
        <v>0</v>
      </c>
      <c r="U128" s="46">
        <f t="shared" si="895"/>
        <v>0</v>
      </c>
      <c r="V128" s="46">
        <f t="shared" si="895"/>
        <v>0</v>
      </c>
      <c r="W128" s="46">
        <f t="shared" si="895"/>
        <v>0</v>
      </c>
      <c r="X128" s="87">
        <f t="shared" si="895"/>
        <v>0</v>
      </c>
      <c r="Y128" s="87">
        <f t="shared" si="895"/>
        <v>0</v>
      </c>
      <c r="Z128" s="87">
        <f t="shared" si="895"/>
        <v>0</v>
      </c>
      <c r="AA128" s="87">
        <f t="shared" si="895"/>
        <v>0</v>
      </c>
      <c r="AB128" s="46">
        <f t="shared" si="895"/>
        <v>0</v>
      </c>
      <c r="AC128" s="46">
        <f t="shared" si="895"/>
        <v>0</v>
      </c>
      <c r="AD128" s="46">
        <f t="shared" si="895"/>
        <v>0</v>
      </c>
      <c r="AE128" s="46">
        <f t="shared" si="895"/>
        <v>0</v>
      </c>
      <c r="AF128" s="46">
        <f t="shared" si="895"/>
        <v>453</v>
      </c>
      <c r="AG128" s="46">
        <f t="shared" si="895"/>
        <v>6113223.6375000002</v>
      </c>
      <c r="AH128" s="46">
        <f t="shared" si="895"/>
        <v>0</v>
      </c>
      <c r="AI128" s="46">
        <f t="shared" si="895"/>
        <v>0</v>
      </c>
      <c r="AJ128" s="46">
        <f t="shared" si="895"/>
        <v>0</v>
      </c>
      <c r="AK128" s="46">
        <f t="shared" si="895"/>
        <v>0</v>
      </c>
      <c r="AL128" s="46">
        <f t="shared" si="895"/>
        <v>2</v>
      </c>
      <c r="AM128" s="46">
        <f t="shared" si="895"/>
        <v>33212.76</v>
      </c>
      <c r="AN128" s="46">
        <f t="shared" si="895"/>
        <v>0</v>
      </c>
      <c r="AO128" s="46">
        <f t="shared" si="895"/>
        <v>0</v>
      </c>
      <c r="AP128" s="46">
        <f t="shared" si="895"/>
        <v>0</v>
      </c>
      <c r="AQ128" s="46">
        <f t="shared" si="895"/>
        <v>0</v>
      </c>
      <c r="AR128" s="46">
        <f t="shared" si="895"/>
        <v>82</v>
      </c>
      <c r="AS128" s="46">
        <f t="shared" si="895"/>
        <v>1241326.9049999998</v>
      </c>
      <c r="AT128" s="46">
        <f t="shared" si="895"/>
        <v>0</v>
      </c>
      <c r="AU128" s="46">
        <f t="shared" si="895"/>
        <v>0</v>
      </c>
      <c r="AV128" s="46">
        <f t="shared" si="895"/>
        <v>3</v>
      </c>
      <c r="AW128" s="46">
        <f t="shared" si="895"/>
        <v>45667.544999999998</v>
      </c>
      <c r="AX128" s="46">
        <f t="shared" si="895"/>
        <v>0</v>
      </c>
      <c r="AY128" s="46">
        <f t="shared" si="895"/>
        <v>0</v>
      </c>
      <c r="AZ128" s="46">
        <f t="shared" si="895"/>
        <v>16</v>
      </c>
      <c r="BA128" s="46">
        <f t="shared" si="895"/>
        <v>204120.08749999999</v>
      </c>
      <c r="BB128" s="46">
        <f t="shared" si="895"/>
        <v>0</v>
      </c>
      <c r="BC128" s="46">
        <f t="shared" si="895"/>
        <v>0</v>
      </c>
      <c r="BD128" s="46">
        <f t="shared" si="895"/>
        <v>0</v>
      </c>
      <c r="BE128" s="46">
        <f t="shared" si="895"/>
        <v>0</v>
      </c>
      <c r="BF128" s="46">
        <f t="shared" si="895"/>
        <v>231</v>
      </c>
      <c r="BG128" s="46">
        <f t="shared" si="895"/>
        <v>3193268.4874999998</v>
      </c>
      <c r="BH128" s="46">
        <f t="shared" si="895"/>
        <v>0</v>
      </c>
      <c r="BI128" s="46">
        <f t="shared" si="895"/>
        <v>0</v>
      </c>
      <c r="BJ128" s="46">
        <f t="shared" si="895"/>
        <v>0</v>
      </c>
      <c r="BK128" s="46">
        <f t="shared" si="895"/>
        <v>0</v>
      </c>
      <c r="BL128" s="46">
        <f t="shared" si="895"/>
        <v>37</v>
      </c>
      <c r="BM128" s="46">
        <f t="shared" si="895"/>
        <v>542032.24319999991</v>
      </c>
      <c r="BN128" s="46">
        <f t="shared" si="895"/>
        <v>0</v>
      </c>
      <c r="BO128" s="46">
        <f t="shared" si="895"/>
        <v>0</v>
      </c>
      <c r="BP128" s="46">
        <f t="shared" si="895"/>
        <v>0</v>
      </c>
      <c r="BQ128" s="46">
        <f t="shared" si="895"/>
        <v>0</v>
      </c>
      <c r="BR128" s="46">
        <f t="shared" si="895"/>
        <v>0</v>
      </c>
      <c r="BS128" s="46">
        <f t="shared" si="895"/>
        <v>0</v>
      </c>
      <c r="BT128" s="46">
        <f t="shared" si="895"/>
        <v>0</v>
      </c>
      <c r="BU128" s="46">
        <f t="shared" si="895"/>
        <v>0</v>
      </c>
      <c r="BV128" s="46">
        <f t="shared" si="895"/>
        <v>2</v>
      </c>
      <c r="BW128" s="46">
        <f t="shared" si="895"/>
        <v>29061.165000000001</v>
      </c>
      <c r="BX128" s="46">
        <v>0</v>
      </c>
      <c r="BY128" s="46">
        <f t="shared" si="895"/>
        <v>0</v>
      </c>
      <c r="BZ128" s="46">
        <f t="shared" ref="BZ128:CZ128" si="896">SUM(BZ129:BZ134)</f>
        <v>0</v>
      </c>
      <c r="CA128" s="46">
        <f t="shared" si="896"/>
        <v>27</v>
      </c>
      <c r="CB128" s="46">
        <f t="shared" si="896"/>
        <v>398553.12</v>
      </c>
      <c r="CC128" s="46">
        <f t="shared" si="896"/>
        <v>130</v>
      </c>
      <c r="CD128" s="46">
        <f t="shared" si="896"/>
        <v>1868217.75</v>
      </c>
      <c r="CE128" s="46">
        <f t="shared" si="896"/>
        <v>3</v>
      </c>
      <c r="CF128" s="46">
        <f t="shared" si="896"/>
        <v>49819.14</v>
      </c>
      <c r="CG128" s="46">
        <f t="shared" si="896"/>
        <v>0</v>
      </c>
      <c r="CH128" s="46">
        <f t="shared" si="896"/>
        <v>0</v>
      </c>
      <c r="CI128" s="46">
        <f t="shared" si="896"/>
        <v>34</v>
      </c>
      <c r="CJ128" s="46">
        <f t="shared" si="896"/>
        <v>397861.1875</v>
      </c>
      <c r="CK128" s="46">
        <f t="shared" si="896"/>
        <v>6</v>
      </c>
      <c r="CL128" s="46">
        <f t="shared" si="896"/>
        <v>76112.574999999997</v>
      </c>
      <c r="CM128" s="46">
        <f t="shared" si="896"/>
        <v>0</v>
      </c>
      <c r="CN128" s="46">
        <f t="shared" si="896"/>
        <v>0</v>
      </c>
      <c r="CO128" s="46">
        <f t="shared" si="896"/>
        <v>0</v>
      </c>
      <c r="CP128" s="46">
        <f t="shared" si="896"/>
        <v>0</v>
      </c>
      <c r="CQ128" s="46">
        <f t="shared" si="896"/>
        <v>0</v>
      </c>
      <c r="CR128" s="46">
        <f t="shared" si="896"/>
        <v>0</v>
      </c>
      <c r="CS128" s="46">
        <f t="shared" si="896"/>
        <v>0</v>
      </c>
      <c r="CT128" s="46">
        <f t="shared" si="896"/>
        <v>0</v>
      </c>
      <c r="CU128" s="46"/>
      <c r="CV128" s="46"/>
      <c r="CW128" s="46"/>
      <c r="CX128" s="46"/>
      <c r="CY128" s="46">
        <f t="shared" si="896"/>
        <v>1089</v>
      </c>
      <c r="CZ128" s="46">
        <f t="shared" si="896"/>
        <v>15060851.890700003</v>
      </c>
    </row>
    <row r="129" spans="1:104" ht="30" x14ac:dyDescent="0.25">
      <c r="A129" s="66"/>
      <c r="B129" s="65">
        <v>87</v>
      </c>
      <c r="C129" s="16" t="s">
        <v>236</v>
      </c>
      <c r="D129" s="21">
        <f>D127</f>
        <v>9860</v>
      </c>
      <c r="E129" s="21">
        <v>9959</v>
      </c>
      <c r="F129" s="18">
        <v>0.89</v>
      </c>
      <c r="G129" s="18"/>
      <c r="H129" s="29">
        <v>1</v>
      </c>
      <c r="I129" s="30"/>
      <c r="J129" s="17">
        <v>1.4</v>
      </c>
      <c r="K129" s="17">
        <v>1.68</v>
      </c>
      <c r="L129" s="17">
        <v>2.23</v>
      </c>
      <c r="M129" s="19">
        <v>2.57</v>
      </c>
      <c r="N129" s="22">
        <v>0</v>
      </c>
      <c r="O129" s="20">
        <f t="shared" ref="O129:O134" si="897">SUM(N129/12*9*$D129*$F129*$H129*$J129*O$9)+SUM(N129/12*3*$E129*$F129*$H129*$J129*O$9)</f>
        <v>0</v>
      </c>
      <c r="P129" s="22">
        <v>0</v>
      </c>
      <c r="Q129" s="20">
        <f t="shared" ref="Q129:Q134" si="898">SUM(P129/12*9*$D129*$F129*$H129*$J129*Q$9)+SUM(P129/12*3*$E129*$F129*$H129*$J129*Q$9)</f>
        <v>0</v>
      </c>
      <c r="R129" s="21"/>
      <c r="S129" s="20">
        <f t="shared" ref="S129:S134" si="899">SUM(R129/12*9*$D129*$F129*$H129*$J129*S$9)+SUM(R129/12*3*$E129*$F129*$H129*$J129*S$9)</f>
        <v>0</v>
      </c>
      <c r="T129" s="22">
        <v>0</v>
      </c>
      <c r="U129" s="20">
        <f t="shared" ref="U129:U134" si="900">SUM(T129/12*9*$D129*$F129*$H129*$J129*U$9)+SUM(T129/12*3*$E129*$F129*$H129*$J129*U$9)</f>
        <v>0</v>
      </c>
      <c r="V129" s="22">
        <v>0</v>
      </c>
      <c r="W129" s="20">
        <f t="shared" ref="W129:W134" si="901">SUM(V129/12*9*$D129*$F129*$H129*$J129*W$9)+SUM(V129/12*3*$E129*$F129*$H129*$J129*W$9)</f>
        <v>0</v>
      </c>
      <c r="X129" s="22">
        <v>0</v>
      </c>
      <c r="Y129" s="20">
        <f t="shared" ref="Y129:Y134" si="902">SUM(X129/12*9*$D129*$F129*$H129*$J129*Y$9)+SUM(X129/12*3*$E129*$F129*$H129*$J129*Y$9)</f>
        <v>0</v>
      </c>
      <c r="Z129" s="22"/>
      <c r="AA129" s="20">
        <f t="shared" ref="AA129:AA134" si="903">SUM(Z129/12*9*$D129*$F129*$H129*$J129*AA$9)+SUM(Z129/12*3*$E129*$F129*$H129*$J129*AA$9)</f>
        <v>0</v>
      </c>
      <c r="AB129" s="22">
        <v>0</v>
      </c>
      <c r="AC129" s="20">
        <f t="shared" ref="AC129:AC134" si="904">SUM(AB129/12*9*$D129*$F129*$H129*$J129*AC$9)+SUM(AB129/12*3*$E129*$F129*$H129*$J129*AC$9)</f>
        <v>0</v>
      </c>
      <c r="AD129" s="21"/>
      <c r="AE129" s="20">
        <f t="shared" ref="AE129:AE134" si="905">SUM(AD129/12*9*$D129*$F129*$H129*$J129*AE$9)+SUM(AD129/12*3*$E129*$F129*$H129*$J129*AE$9)</f>
        <v>0</v>
      </c>
      <c r="AF129" s="22">
        <v>0</v>
      </c>
      <c r="AG129" s="20">
        <f t="shared" ref="AG129:AG134" si="906">SUM(AF129/12*9*$D129*$F129*$H129*$J129*AG$9)+SUM(AF129/12*3*$E129*$F129*$H129*$J129*AG$9)</f>
        <v>0</v>
      </c>
      <c r="AH129" s="22">
        <v>0</v>
      </c>
      <c r="AI129" s="20">
        <f t="shared" ref="AI129:AI134" si="907">SUM(AH129/12*9*$D129*$F129*$H129*$J129*AI$9)+SUM(AH129/12*3*$E129*$F129*$H129*$J129*AI$9)</f>
        <v>0</v>
      </c>
      <c r="AJ129" s="22"/>
      <c r="AK129" s="20">
        <f t="shared" ref="AK129:AK134" si="908">SUM(AJ129/12*9*$D129*$F129*$H129*$J129*AK$9)+SUM(AJ129/12*3*$E129*$F129*$H129*$J129*AK$9)</f>
        <v>0</v>
      </c>
      <c r="AL129" s="22">
        <v>0</v>
      </c>
      <c r="AM129" s="20">
        <f t="shared" ref="AM129:AM134" si="909">SUM(AL129/12*9*$D129*$F129*$H129*$K129*AM$9)+SUM(AL129/12*3*$E129*$F129*$H129*$K129*AM$9)</f>
        <v>0</v>
      </c>
      <c r="AN129" s="22">
        <v>0</v>
      </c>
      <c r="AO129" s="20">
        <f t="shared" ref="AO129:AO134" si="910">SUM(AN129/12*9*$D129*$F129*$H129*$K129*AO$9)+SUM(AN129/12*3*$E129*$F129*$H129*$K129*AO$9)</f>
        <v>0</v>
      </c>
      <c r="AP129" s="22">
        <v>0</v>
      </c>
      <c r="AQ129" s="20">
        <f t="shared" ref="AQ129:AQ134" si="911">SUM(AP129/12*9*$D129*$F129*$H129*$K129*AQ$9)+SUM(AP129/12*3*$E129*$F129*$H129*$K129*AQ$9)</f>
        <v>0</v>
      </c>
      <c r="AR129" s="22">
        <v>0</v>
      </c>
      <c r="AS129" s="20">
        <f t="shared" ref="AS129:AS134" si="912">SUM(AR129/12*9*$D129*$F129*$H129*$K129*AS$9)+SUM(AR129/12*3*$E129*$F129*$H129*$K129*AS$9)</f>
        <v>0</v>
      </c>
      <c r="AT129" s="22">
        <v>0</v>
      </c>
      <c r="AU129" s="20">
        <f t="shared" ref="AU129:AU134" si="913">SUM(AT129/12*9*$D129*$F129*$H129*$K129*AU$9)+SUM(AT129/12*3*$E129*$F129*$H129*$K129*AU$9)</f>
        <v>0</v>
      </c>
      <c r="AV129" s="31"/>
      <c r="AW129" s="20">
        <f t="shared" ref="AW129:AW134" si="914">SUM(AV129/12*9*$D129*$F129*$H129*$K129*AW$9)+SUM(AV129/12*3*$E129*$F129*$H129*$K129*AW$9)</f>
        <v>0</v>
      </c>
      <c r="AX129" s="22">
        <v>0</v>
      </c>
      <c r="AY129" s="20">
        <f t="shared" ref="AY129:AY134" si="915">SUM(AX129/12*9*$D129*$F129*$H129*$K129*AY$9)+SUM(AX129/12*3*$E129*$F129*$H129*$K129*AY$9)</f>
        <v>0</v>
      </c>
      <c r="AZ129" s="22">
        <v>0</v>
      </c>
      <c r="BA129" s="20">
        <f t="shared" ref="BA129:BA134" si="916">SUM(AZ129/12*9*$D129*$F129*$H129*$J129*BA$9)+SUM(AZ129/12*3*$E129*$F129*$H129*$J129*BA$9)</f>
        <v>0</v>
      </c>
      <c r="BB129" s="22"/>
      <c r="BC129" s="20">
        <f t="shared" ref="BC129:BC134" si="917">SUM(BB129/12*9*$D129*$F129*$H129*$J129*BC$9)+SUM(BB129/12*3*$E129*$F129*$H129*$J129*BC$9)</f>
        <v>0</v>
      </c>
      <c r="BD129" s="22"/>
      <c r="BE129" s="20">
        <f t="shared" ref="BE129:BE134" si="918">SUM(BD129/12*9*$D129*$F129*$H129*$J129*BE$9)+SUM(BD129/12*3*$E129*$F129*$H129*$J129*BE$9)</f>
        <v>0</v>
      </c>
      <c r="BF129" s="22"/>
      <c r="BG129" s="20">
        <f t="shared" ref="BG129:BG134" si="919">SUM(BF129/12*9*$D129*$F129*$H129*$J129*BG$9)+SUM(BF129/12*3*$E129*$F129*$H129*$J129*BG$9)</f>
        <v>0</v>
      </c>
      <c r="BH129" s="22">
        <v>0</v>
      </c>
      <c r="BI129" s="20">
        <f t="shared" ref="BI129:BI134" si="920">SUM(BH129/12*9*$D129*$F129*$H129*$J129*BI$9)+SUM(BH129/12*3*$E129*$F129*$H129*$J129*BI$9)</f>
        <v>0</v>
      </c>
      <c r="BJ129" s="22">
        <v>0</v>
      </c>
      <c r="BK129" s="20">
        <f t="shared" ref="BK129:BK134" si="921">SUM(BJ129/12*9*$D129*$F129*$H129*$K129*BK$9)+SUM(BJ129/12*3*$E129*$F129*$H129*$K129*BK$9)</f>
        <v>0</v>
      </c>
      <c r="BL129" s="22">
        <v>1</v>
      </c>
      <c r="BM129" s="20">
        <f t="shared" ref="BM129:BM134" si="922">SUM(BL129/12*9*$D129*$F129*$H129*$K129*BM$9)+SUM(BL129/12*3*$E129*$F129*$H129*$K129*BM$9)</f>
        <v>14779.678199999998</v>
      </c>
      <c r="BN129" s="22"/>
      <c r="BO129" s="20">
        <f t="shared" ref="BO129:BO134" si="923">SUM(BN129/12*9*$D129*$F129*$H129*$J129*BO$9)+SUM(BN129/12*3*$E129*$F129*$H129*$J129*BO$9)</f>
        <v>0</v>
      </c>
      <c r="BP129" s="22"/>
      <c r="BQ129" s="20">
        <f t="shared" ref="BQ129:BQ134" si="924">SUM(BP129/12*9*$D129*$F129*$H129*$K129*BQ$9)+SUM(BP129/12*3*$E129*$F129*$H129*$K129*BQ$9)</f>
        <v>0</v>
      </c>
      <c r="BR129" s="22">
        <v>0</v>
      </c>
      <c r="BS129" s="20">
        <f t="shared" ref="BS129:BS134" si="925">SUM(BR129/12*9*$D129*$F129*$H129*$J129*BS$9)+SUM(BR129/12*3*$E129*$F129*$H129*$J129*BS$9)</f>
        <v>0</v>
      </c>
      <c r="BT129" s="22">
        <v>0</v>
      </c>
      <c r="BU129" s="20">
        <f t="shared" ref="BU129:BU134" si="926">SUM(BT129/12*9*$D129*$F129*$H129*$J129*BU$9)+SUM(BT129/12*3*$E129*$F129*$H129*$J129*BU$9)</f>
        <v>0</v>
      </c>
      <c r="BV129" s="22"/>
      <c r="BW129" s="20">
        <f t="shared" ref="BW129:BW134" si="927">SUM(BV129/12*9*$D129*$F129*$H129*$K129*BW$9)+SUM(BV129/12*3*$E129*$F129*$H129*$K129*BW$9)</f>
        <v>0</v>
      </c>
      <c r="BX129" s="20">
        <v>0</v>
      </c>
      <c r="BY129" s="22">
        <v>0</v>
      </c>
      <c r="BZ129" s="20">
        <f t="shared" ref="BZ129:BZ134" si="928">SUM(BY129/12*9*$D129*$F129*$H129*$K129*BZ$9)+SUM(BY129/12*3*$E129*$F129*$H129*$K129*BZ$9)</f>
        <v>0</v>
      </c>
      <c r="CA129" s="22"/>
      <c r="CB129" s="20">
        <f t="shared" ref="CB129:CB134" si="929">SUM(CA129/12*9*$D129*$F129*$H129*$K129*CB$9)+SUM(CA129/12*3*$E129*$F129*$H129*$K129*CB$9)</f>
        <v>0</v>
      </c>
      <c r="CC129" s="31"/>
      <c r="CD129" s="20">
        <f t="shared" ref="CD129:CD134" si="930">SUM(CC129/12*9*$D129*$F129*$H129*$K129*CD$9)+SUM(CC129/12*3*$E129*$F129*$H129*$K129*CD$9)</f>
        <v>0</v>
      </c>
      <c r="CE129" s="22"/>
      <c r="CF129" s="20">
        <f t="shared" ref="CF129:CF134" si="931">SUM(CE129/12*9*$D129*$F129*$H129*$K129*CF$9)+SUM(CE129/12*3*$E129*$F129*$H129*$K129*CF$9)</f>
        <v>0</v>
      </c>
      <c r="CG129" s="22">
        <v>0</v>
      </c>
      <c r="CH129" s="20">
        <f t="shared" ref="CH129:CH134" si="932">SUM(CG129/12*9*$D129*$F129*$H129*$J129*CH$9)+SUM(CG129/12*3*$E129*$F129*$H129*$J129*CH$9)</f>
        <v>0</v>
      </c>
      <c r="CI129" s="22"/>
      <c r="CJ129" s="20">
        <f t="shared" ref="CJ129:CJ134" si="933">SUM(CI129/12*9*$D129*$F129*$H129*$J129*CJ$9)+SUM(CI129/12*3*$E129*$F129*$H129*$J129*CJ$9)</f>
        <v>0</v>
      </c>
      <c r="CK129" s="22">
        <v>0</v>
      </c>
      <c r="CL129" s="20">
        <f t="shared" ref="CL129:CL134" si="934">SUM(CK129/12*9*$D129*$F129*$H129*$J129*CL$9)+SUM(CK129/12*3*$E129*$F129*$H129*$J129*CL$9)</f>
        <v>0</v>
      </c>
      <c r="CM129" s="22"/>
      <c r="CN129" s="20">
        <f t="shared" ref="CN129:CN134" si="935">SUM(CM129/12*9*$D129*$F129*$H129*$K129*CN$9)+SUM(CM129/12*3*$E129*$F129*$H129*$K129*CN$9)</f>
        <v>0</v>
      </c>
      <c r="CO129" s="22">
        <v>0</v>
      </c>
      <c r="CP129" s="20">
        <f t="shared" ref="CP129:CP134" si="936">SUM(CO129/12*9*$D129*$F129*$H129*$K129*CP$9)+SUM(CO129/12*3*$E129*$F129*$H129*$K129*CP$9)</f>
        <v>0</v>
      </c>
      <c r="CQ129" s="22"/>
      <c r="CR129" s="20">
        <f t="shared" ref="CR129:CR134" si="937">SUM(CQ129/12*9*$D129*$F129*$H129*$M129*CR$9)+SUM(CQ129/12*3*$E129*$F129*$H129*$M129*CR$9)</f>
        <v>0</v>
      </c>
      <c r="CS129" s="22"/>
      <c r="CT129" s="20">
        <f t="shared" ref="CT129:CT134" si="938">SUM(CS129/12*9*$D129*$F129*$H129*$L129*CT$9)+SUM(CS129/12*3*$E129*$F129*$H129*$L129*CT$9)</f>
        <v>0</v>
      </c>
      <c r="CU129" s="20"/>
      <c r="CV129" s="20"/>
      <c r="CW129" s="20"/>
      <c r="CX129" s="20"/>
      <c r="CY129" s="53">
        <f t="shared" ref="CY129:CZ134" si="939">SUM(AD129,R129,T129,AB129,N129,V129,P129,BF129,BT129,CG129,CK129,BH129,CI129,AF129,AZ129,BB129,AH129,BD129,BR129,AJ129,X129,CO129,BJ129,CM129,BL129,BY129,CC129,BV129,CA129,AL129,AN129,AP129,AR129,AT129,AX129,AV129,BP129,CS129,CQ129,CE129,Z129,BN129)</f>
        <v>1</v>
      </c>
      <c r="CZ129" s="53">
        <f t="shared" si="939"/>
        <v>14779.678199999998</v>
      </c>
    </row>
    <row r="130" spans="1:104" ht="45" x14ac:dyDescent="0.25">
      <c r="A130" s="66"/>
      <c r="B130" s="65">
        <v>88</v>
      </c>
      <c r="C130" s="16" t="s">
        <v>237</v>
      </c>
      <c r="D130" s="21">
        <f>D129</f>
        <v>9860</v>
      </c>
      <c r="E130" s="21">
        <v>9959</v>
      </c>
      <c r="F130" s="18">
        <v>0.75</v>
      </c>
      <c r="G130" s="18"/>
      <c r="H130" s="29">
        <v>1</v>
      </c>
      <c r="I130" s="30"/>
      <c r="J130" s="17">
        <v>1.4</v>
      </c>
      <c r="K130" s="17">
        <v>1.68</v>
      </c>
      <c r="L130" s="17">
        <v>2.23</v>
      </c>
      <c r="M130" s="19">
        <v>2.57</v>
      </c>
      <c r="N130" s="22">
        <v>1</v>
      </c>
      <c r="O130" s="20">
        <f t="shared" si="897"/>
        <v>10378.987499999999</v>
      </c>
      <c r="P130" s="22">
        <v>0</v>
      </c>
      <c r="Q130" s="20">
        <f t="shared" si="898"/>
        <v>0</v>
      </c>
      <c r="R130" s="21"/>
      <c r="S130" s="20">
        <f t="shared" si="899"/>
        <v>0</v>
      </c>
      <c r="T130" s="22">
        <v>0</v>
      </c>
      <c r="U130" s="20">
        <f t="shared" si="900"/>
        <v>0</v>
      </c>
      <c r="V130" s="22">
        <v>0</v>
      </c>
      <c r="W130" s="20">
        <f t="shared" si="901"/>
        <v>0</v>
      </c>
      <c r="X130" s="22">
        <v>0</v>
      </c>
      <c r="Y130" s="20">
        <f t="shared" si="902"/>
        <v>0</v>
      </c>
      <c r="Z130" s="22"/>
      <c r="AA130" s="20">
        <f t="shared" si="903"/>
        <v>0</v>
      </c>
      <c r="AB130" s="22">
        <v>0</v>
      </c>
      <c r="AC130" s="20">
        <f t="shared" si="904"/>
        <v>0</v>
      </c>
      <c r="AD130" s="21"/>
      <c r="AE130" s="20">
        <f t="shared" si="905"/>
        <v>0</v>
      </c>
      <c r="AF130" s="22">
        <v>45</v>
      </c>
      <c r="AG130" s="20">
        <f t="shared" si="906"/>
        <v>467054.4375</v>
      </c>
      <c r="AH130" s="22">
        <v>0</v>
      </c>
      <c r="AI130" s="20">
        <f t="shared" si="907"/>
        <v>0</v>
      </c>
      <c r="AJ130" s="22"/>
      <c r="AK130" s="20">
        <f t="shared" si="908"/>
        <v>0</v>
      </c>
      <c r="AL130" s="22">
        <v>0</v>
      </c>
      <c r="AM130" s="20">
        <f t="shared" si="909"/>
        <v>0</v>
      </c>
      <c r="AN130" s="22">
        <v>0</v>
      </c>
      <c r="AO130" s="20">
        <f t="shared" si="910"/>
        <v>0</v>
      </c>
      <c r="AP130" s="22">
        <v>0</v>
      </c>
      <c r="AQ130" s="20">
        <f t="shared" si="911"/>
        <v>0</v>
      </c>
      <c r="AR130" s="31">
        <v>29</v>
      </c>
      <c r="AS130" s="20">
        <f t="shared" si="912"/>
        <v>361188.76500000001</v>
      </c>
      <c r="AT130" s="22">
        <v>0</v>
      </c>
      <c r="AU130" s="20">
        <f t="shared" si="913"/>
        <v>0</v>
      </c>
      <c r="AV130" s="22">
        <v>1</v>
      </c>
      <c r="AW130" s="20">
        <f t="shared" si="914"/>
        <v>12454.785</v>
      </c>
      <c r="AX130" s="22">
        <v>0</v>
      </c>
      <c r="AY130" s="20">
        <f t="shared" si="915"/>
        <v>0</v>
      </c>
      <c r="AZ130" s="22">
        <v>5</v>
      </c>
      <c r="BA130" s="20">
        <f t="shared" si="916"/>
        <v>51894.9375</v>
      </c>
      <c r="BB130" s="22"/>
      <c r="BC130" s="20">
        <f t="shared" si="917"/>
        <v>0</v>
      </c>
      <c r="BD130" s="22"/>
      <c r="BE130" s="20">
        <f t="shared" si="918"/>
        <v>0</v>
      </c>
      <c r="BF130" s="22">
        <v>1</v>
      </c>
      <c r="BG130" s="20">
        <f t="shared" si="919"/>
        <v>10378.987499999999</v>
      </c>
      <c r="BH130" s="22">
        <v>0</v>
      </c>
      <c r="BI130" s="20">
        <f t="shared" si="920"/>
        <v>0</v>
      </c>
      <c r="BJ130" s="22">
        <v>0</v>
      </c>
      <c r="BK130" s="20">
        <f t="shared" si="921"/>
        <v>0</v>
      </c>
      <c r="BL130" s="22">
        <v>17</v>
      </c>
      <c r="BM130" s="20">
        <f t="shared" si="922"/>
        <v>211731.345</v>
      </c>
      <c r="BN130" s="22"/>
      <c r="BO130" s="20">
        <f t="shared" si="923"/>
        <v>0</v>
      </c>
      <c r="BP130" s="22"/>
      <c r="BQ130" s="20">
        <f t="shared" si="924"/>
        <v>0</v>
      </c>
      <c r="BR130" s="22">
        <v>0</v>
      </c>
      <c r="BS130" s="20">
        <f t="shared" si="925"/>
        <v>0</v>
      </c>
      <c r="BT130" s="22"/>
      <c r="BU130" s="20">
        <f t="shared" si="926"/>
        <v>0</v>
      </c>
      <c r="BV130" s="31">
        <v>1</v>
      </c>
      <c r="BW130" s="20">
        <f t="shared" si="927"/>
        <v>12454.785</v>
      </c>
      <c r="BX130" s="20">
        <v>0</v>
      </c>
      <c r="BY130" s="22">
        <v>0</v>
      </c>
      <c r="BZ130" s="20">
        <f t="shared" si="928"/>
        <v>0</v>
      </c>
      <c r="CA130" s="22">
        <v>12</v>
      </c>
      <c r="CB130" s="20">
        <f t="shared" si="929"/>
        <v>149457.41999999998</v>
      </c>
      <c r="CC130" s="31">
        <v>70</v>
      </c>
      <c r="CD130" s="20">
        <f t="shared" si="930"/>
        <v>871834.95</v>
      </c>
      <c r="CE130" s="22"/>
      <c r="CF130" s="20">
        <f t="shared" si="931"/>
        <v>0</v>
      </c>
      <c r="CG130" s="22">
        <v>0</v>
      </c>
      <c r="CH130" s="20">
        <f t="shared" si="932"/>
        <v>0</v>
      </c>
      <c r="CI130" s="22">
        <v>21</v>
      </c>
      <c r="CJ130" s="20">
        <f t="shared" si="933"/>
        <v>217958.73749999999</v>
      </c>
      <c r="CK130" s="22">
        <v>2</v>
      </c>
      <c r="CL130" s="20">
        <f t="shared" si="934"/>
        <v>20757.974999999999</v>
      </c>
      <c r="CM130" s="22"/>
      <c r="CN130" s="20">
        <f t="shared" si="935"/>
        <v>0</v>
      </c>
      <c r="CO130" s="22">
        <v>0</v>
      </c>
      <c r="CP130" s="20">
        <f t="shared" si="936"/>
        <v>0</v>
      </c>
      <c r="CQ130" s="22"/>
      <c r="CR130" s="20">
        <f t="shared" si="937"/>
        <v>0</v>
      </c>
      <c r="CS130" s="22"/>
      <c r="CT130" s="20">
        <f t="shared" si="938"/>
        <v>0</v>
      </c>
      <c r="CU130" s="20"/>
      <c r="CV130" s="20"/>
      <c r="CW130" s="20"/>
      <c r="CX130" s="20"/>
      <c r="CY130" s="53">
        <f t="shared" si="939"/>
        <v>205</v>
      </c>
      <c r="CZ130" s="53">
        <f t="shared" si="939"/>
        <v>2397546.1124999998</v>
      </c>
    </row>
    <row r="131" spans="1:104" ht="45" x14ac:dyDescent="0.25">
      <c r="A131" s="66"/>
      <c r="B131" s="65">
        <v>89</v>
      </c>
      <c r="C131" s="16" t="s">
        <v>238</v>
      </c>
      <c r="D131" s="21">
        <f t="shared" ref="D131:D132" si="940">D130</f>
        <v>9860</v>
      </c>
      <c r="E131" s="21">
        <v>9959</v>
      </c>
      <c r="F131" s="18">
        <v>1</v>
      </c>
      <c r="G131" s="18"/>
      <c r="H131" s="29">
        <v>1</v>
      </c>
      <c r="I131" s="30"/>
      <c r="J131" s="17">
        <v>1.4</v>
      </c>
      <c r="K131" s="17">
        <v>1.68</v>
      </c>
      <c r="L131" s="17">
        <v>2.23</v>
      </c>
      <c r="M131" s="19">
        <v>2.57</v>
      </c>
      <c r="N131" s="22">
        <v>62</v>
      </c>
      <c r="O131" s="20">
        <f t="shared" si="897"/>
        <v>857996.3</v>
      </c>
      <c r="P131" s="22"/>
      <c r="Q131" s="20">
        <f t="shared" si="898"/>
        <v>0</v>
      </c>
      <c r="R131" s="21"/>
      <c r="S131" s="20">
        <f t="shared" si="899"/>
        <v>0</v>
      </c>
      <c r="T131" s="22">
        <v>0</v>
      </c>
      <c r="U131" s="20">
        <f t="shared" si="900"/>
        <v>0</v>
      </c>
      <c r="V131" s="22">
        <v>0</v>
      </c>
      <c r="W131" s="20">
        <f t="shared" si="901"/>
        <v>0</v>
      </c>
      <c r="X131" s="22">
        <v>0</v>
      </c>
      <c r="Y131" s="20">
        <f t="shared" si="902"/>
        <v>0</v>
      </c>
      <c r="Z131" s="22"/>
      <c r="AA131" s="20">
        <f t="shared" si="903"/>
        <v>0</v>
      </c>
      <c r="AB131" s="22">
        <v>0</v>
      </c>
      <c r="AC131" s="20">
        <f t="shared" si="904"/>
        <v>0</v>
      </c>
      <c r="AD131" s="21"/>
      <c r="AE131" s="20">
        <f t="shared" si="905"/>
        <v>0</v>
      </c>
      <c r="AF131" s="22">
        <v>408</v>
      </c>
      <c r="AG131" s="20">
        <f t="shared" si="906"/>
        <v>5646169.2000000002</v>
      </c>
      <c r="AH131" s="22">
        <v>0</v>
      </c>
      <c r="AI131" s="20">
        <f t="shared" si="907"/>
        <v>0</v>
      </c>
      <c r="AJ131" s="22"/>
      <c r="AK131" s="20">
        <f t="shared" si="908"/>
        <v>0</v>
      </c>
      <c r="AL131" s="22">
        <v>2</v>
      </c>
      <c r="AM131" s="20">
        <f t="shared" si="909"/>
        <v>33212.76</v>
      </c>
      <c r="AN131" s="22">
        <v>0</v>
      </c>
      <c r="AO131" s="20">
        <f t="shared" si="910"/>
        <v>0</v>
      </c>
      <c r="AP131" s="22"/>
      <c r="AQ131" s="20">
        <f t="shared" si="911"/>
        <v>0</v>
      </c>
      <c r="AR131" s="31">
        <v>53</v>
      </c>
      <c r="AS131" s="20">
        <f t="shared" si="912"/>
        <v>880138.1399999999</v>
      </c>
      <c r="AT131" s="22">
        <v>0</v>
      </c>
      <c r="AU131" s="20">
        <f t="shared" si="913"/>
        <v>0</v>
      </c>
      <c r="AV131" s="22">
        <v>2</v>
      </c>
      <c r="AW131" s="20">
        <f t="shared" si="914"/>
        <v>33212.76</v>
      </c>
      <c r="AX131" s="22">
        <v>0</v>
      </c>
      <c r="AY131" s="20">
        <f t="shared" si="915"/>
        <v>0</v>
      </c>
      <c r="AZ131" s="22">
        <v>11</v>
      </c>
      <c r="BA131" s="20">
        <f t="shared" si="916"/>
        <v>152225.15</v>
      </c>
      <c r="BB131" s="22"/>
      <c r="BC131" s="20">
        <f t="shared" si="917"/>
        <v>0</v>
      </c>
      <c r="BD131" s="22"/>
      <c r="BE131" s="20">
        <f t="shared" si="918"/>
        <v>0</v>
      </c>
      <c r="BF131" s="22">
        <v>230</v>
      </c>
      <c r="BG131" s="20">
        <f t="shared" si="919"/>
        <v>3182889.5</v>
      </c>
      <c r="BH131" s="22">
        <v>0</v>
      </c>
      <c r="BI131" s="20">
        <f t="shared" si="920"/>
        <v>0</v>
      </c>
      <c r="BJ131" s="22">
        <v>0</v>
      </c>
      <c r="BK131" s="20">
        <f t="shared" si="921"/>
        <v>0</v>
      </c>
      <c r="BL131" s="22">
        <v>19</v>
      </c>
      <c r="BM131" s="20">
        <f t="shared" si="922"/>
        <v>315521.21999999997</v>
      </c>
      <c r="BN131" s="22"/>
      <c r="BO131" s="20">
        <f t="shared" si="923"/>
        <v>0</v>
      </c>
      <c r="BP131" s="22"/>
      <c r="BQ131" s="20">
        <f t="shared" si="924"/>
        <v>0</v>
      </c>
      <c r="BR131" s="22">
        <v>0</v>
      </c>
      <c r="BS131" s="20">
        <f t="shared" si="925"/>
        <v>0</v>
      </c>
      <c r="BT131" s="22"/>
      <c r="BU131" s="20">
        <f t="shared" si="926"/>
        <v>0</v>
      </c>
      <c r="BV131" s="22">
        <v>1</v>
      </c>
      <c r="BW131" s="20">
        <f t="shared" si="927"/>
        <v>16606.38</v>
      </c>
      <c r="BX131" s="20">
        <v>0</v>
      </c>
      <c r="BY131" s="22">
        <v>0</v>
      </c>
      <c r="BZ131" s="20">
        <f t="shared" si="928"/>
        <v>0</v>
      </c>
      <c r="CA131" s="31">
        <v>15</v>
      </c>
      <c r="CB131" s="20">
        <f t="shared" si="929"/>
        <v>249095.7</v>
      </c>
      <c r="CC131" s="31">
        <v>60</v>
      </c>
      <c r="CD131" s="20">
        <f t="shared" si="930"/>
        <v>996382.8</v>
      </c>
      <c r="CE131" s="22">
        <v>3</v>
      </c>
      <c r="CF131" s="20">
        <f t="shared" si="931"/>
        <v>49819.14</v>
      </c>
      <c r="CG131" s="22">
        <v>0</v>
      </c>
      <c r="CH131" s="20">
        <f t="shared" si="932"/>
        <v>0</v>
      </c>
      <c r="CI131" s="22">
        <v>13</v>
      </c>
      <c r="CJ131" s="20">
        <f t="shared" si="933"/>
        <v>179902.45</v>
      </c>
      <c r="CK131" s="22">
        <v>4</v>
      </c>
      <c r="CL131" s="20">
        <f t="shared" si="934"/>
        <v>55354.6</v>
      </c>
      <c r="CM131" s="22"/>
      <c r="CN131" s="20">
        <f t="shared" si="935"/>
        <v>0</v>
      </c>
      <c r="CO131" s="22"/>
      <c r="CP131" s="20">
        <f t="shared" si="936"/>
        <v>0</v>
      </c>
      <c r="CQ131" s="22"/>
      <c r="CR131" s="20">
        <f t="shared" si="937"/>
        <v>0</v>
      </c>
      <c r="CS131" s="22"/>
      <c r="CT131" s="20">
        <f t="shared" si="938"/>
        <v>0</v>
      </c>
      <c r="CU131" s="20"/>
      <c r="CV131" s="20"/>
      <c r="CW131" s="20"/>
      <c r="CX131" s="20"/>
      <c r="CY131" s="53">
        <f t="shared" si="939"/>
        <v>883</v>
      </c>
      <c r="CZ131" s="53">
        <f t="shared" si="939"/>
        <v>12648526.100000003</v>
      </c>
    </row>
    <row r="132" spans="1:104" ht="45" x14ac:dyDescent="0.25">
      <c r="A132" s="66"/>
      <c r="B132" s="65">
        <v>90</v>
      </c>
      <c r="C132" s="16" t="s">
        <v>239</v>
      </c>
      <c r="D132" s="21">
        <f t="shared" si="940"/>
        <v>9860</v>
      </c>
      <c r="E132" s="21">
        <v>9959</v>
      </c>
      <c r="F132" s="18">
        <v>4.34</v>
      </c>
      <c r="G132" s="18"/>
      <c r="H132" s="29">
        <v>1</v>
      </c>
      <c r="I132" s="30"/>
      <c r="J132" s="17">
        <v>1.4</v>
      </c>
      <c r="K132" s="17">
        <v>1.68</v>
      </c>
      <c r="L132" s="17">
        <v>2.23</v>
      </c>
      <c r="M132" s="19">
        <v>2.57</v>
      </c>
      <c r="N132" s="22"/>
      <c r="O132" s="20">
        <f t="shared" si="897"/>
        <v>0</v>
      </c>
      <c r="P132" s="22"/>
      <c r="Q132" s="20">
        <f t="shared" si="898"/>
        <v>0</v>
      </c>
      <c r="R132" s="21"/>
      <c r="S132" s="20">
        <f t="shared" si="899"/>
        <v>0</v>
      </c>
      <c r="T132" s="22"/>
      <c r="U132" s="20">
        <f t="shared" si="900"/>
        <v>0</v>
      </c>
      <c r="V132" s="22"/>
      <c r="W132" s="20">
        <f t="shared" si="901"/>
        <v>0</v>
      </c>
      <c r="X132" s="22"/>
      <c r="Y132" s="20">
        <f t="shared" si="902"/>
        <v>0</v>
      </c>
      <c r="Z132" s="22"/>
      <c r="AA132" s="20">
        <f t="shared" si="903"/>
        <v>0</v>
      </c>
      <c r="AB132" s="22"/>
      <c r="AC132" s="20">
        <f t="shared" si="904"/>
        <v>0</v>
      </c>
      <c r="AD132" s="21"/>
      <c r="AE132" s="20">
        <f t="shared" si="905"/>
        <v>0</v>
      </c>
      <c r="AF132" s="22"/>
      <c r="AG132" s="20">
        <f t="shared" si="906"/>
        <v>0</v>
      </c>
      <c r="AH132" s="22"/>
      <c r="AI132" s="20">
        <f t="shared" si="907"/>
        <v>0</v>
      </c>
      <c r="AJ132" s="22"/>
      <c r="AK132" s="20">
        <f t="shared" si="908"/>
        <v>0</v>
      </c>
      <c r="AL132" s="22"/>
      <c r="AM132" s="20">
        <f t="shared" si="909"/>
        <v>0</v>
      </c>
      <c r="AN132" s="22"/>
      <c r="AO132" s="20">
        <f t="shared" si="910"/>
        <v>0</v>
      </c>
      <c r="AP132" s="22"/>
      <c r="AQ132" s="20">
        <f t="shared" si="911"/>
        <v>0</v>
      </c>
      <c r="AR132" s="31"/>
      <c r="AS132" s="20">
        <f t="shared" si="912"/>
        <v>0</v>
      </c>
      <c r="AT132" s="22"/>
      <c r="AU132" s="20">
        <f t="shared" si="913"/>
        <v>0</v>
      </c>
      <c r="AV132" s="22"/>
      <c r="AW132" s="20">
        <f t="shared" si="914"/>
        <v>0</v>
      </c>
      <c r="AX132" s="22"/>
      <c r="AY132" s="20">
        <f t="shared" si="915"/>
        <v>0</v>
      </c>
      <c r="AZ132" s="22"/>
      <c r="BA132" s="20">
        <f t="shared" si="916"/>
        <v>0</v>
      </c>
      <c r="BB132" s="22"/>
      <c r="BC132" s="20">
        <f t="shared" si="917"/>
        <v>0</v>
      </c>
      <c r="BD132" s="22"/>
      <c r="BE132" s="20">
        <f t="shared" si="918"/>
        <v>0</v>
      </c>
      <c r="BF132" s="22"/>
      <c r="BG132" s="20">
        <f t="shared" si="919"/>
        <v>0</v>
      </c>
      <c r="BH132" s="22"/>
      <c r="BI132" s="20">
        <f t="shared" si="920"/>
        <v>0</v>
      </c>
      <c r="BJ132" s="22"/>
      <c r="BK132" s="20">
        <f t="shared" si="921"/>
        <v>0</v>
      </c>
      <c r="BL132" s="22"/>
      <c r="BM132" s="20">
        <f t="shared" si="922"/>
        <v>0</v>
      </c>
      <c r="BN132" s="22"/>
      <c r="BO132" s="20">
        <f t="shared" si="923"/>
        <v>0</v>
      </c>
      <c r="BP132" s="22"/>
      <c r="BQ132" s="20">
        <f t="shared" si="924"/>
        <v>0</v>
      </c>
      <c r="BR132" s="22"/>
      <c r="BS132" s="20">
        <f t="shared" si="925"/>
        <v>0</v>
      </c>
      <c r="BT132" s="22"/>
      <c r="BU132" s="20">
        <f t="shared" si="926"/>
        <v>0</v>
      </c>
      <c r="BV132" s="22"/>
      <c r="BW132" s="20">
        <f t="shared" si="927"/>
        <v>0</v>
      </c>
      <c r="BX132" s="20">
        <v>0</v>
      </c>
      <c r="BY132" s="22"/>
      <c r="BZ132" s="20">
        <f t="shared" si="928"/>
        <v>0</v>
      </c>
      <c r="CA132" s="31"/>
      <c r="CB132" s="20">
        <f t="shared" si="929"/>
        <v>0</v>
      </c>
      <c r="CC132" s="31"/>
      <c r="CD132" s="20">
        <f t="shared" si="930"/>
        <v>0</v>
      </c>
      <c r="CE132" s="22"/>
      <c r="CF132" s="20">
        <f t="shared" si="931"/>
        <v>0</v>
      </c>
      <c r="CG132" s="22"/>
      <c r="CH132" s="20">
        <f t="shared" si="932"/>
        <v>0</v>
      </c>
      <c r="CI132" s="22"/>
      <c r="CJ132" s="20">
        <f t="shared" si="933"/>
        <v>0</v>
      </c>
      <c r="CK132" s="22"/>
      <c r="CL132" s="20">
        <f t="shared" si="934"/>
        <v>0</v>
      </c>
      <c r="CM132" s="22"/>
      <c r="CN132" s="20">
        <f t="shared" si="935"/>
        <v>0</v>
      </c>
      <c r="CO132" s="22"/>
      <c r="CP132" s="20">
        <f t="shared" si="936"/>
        <v>0</v>
      </c>
      <c r="CQ132" s="22"/>
      <c r="CR132" s="20">
        <f t="shared" si="937"/>
        <v>0</v>
      </c>
      <c r="CS132" s="22"/>
      <c r="CT132" s="20">
        <f t="shared" si="938"/>
        <v>0</v>
      </c>
      <c r="CU132" s="20"/>
      <c r="CV132" s="20"/>
      <c r="CW132" s="20"/>
      <c r="CX132" s="20"/>
      <c r="CY132" s="53">
        <f t="shared" si="939"/>
        <v>0</v>
      </c>
      <c r="CZ132" s="53">
        <f t="shared" si="939"/>
        <v>0</v>
      </c>
    </row>
    <row r="133" spans="1:104" ht="30" x14ac:dyDescent="0.25">
      <c r="A133" s="66"/>
      <c r="B133" s="65">
        <v>91</v>
      </c>
      <c r="C133" s="23" t="s">
        <v>240</v>
      </c>
      <c r="D133" s="21">
        <f>D131</f>
        <v>9860</v>
      </c>
      <c r="E133" s="21">
        <v>9959</v>
      </c>
      <c r="F133" s="18">
        <v>1.29</v>
      </c>
      <c r="G133" s="18"/>
      <c r="H133" s="29">
        <v>1</v>
      </c>
      <c r="I133" s="30"/>
      <c r="J133" s="17">
        <v>1.4</v>
      </c>
      <c r="K133" s="17">
        <v>1.68</v>
      </c>
      <c r="L133" s="17">
        <v>2.23</v>
      </c>
      <c r="M133" s="19">
        <v>2.57</v>
      </c>
      <c r="N133" s="22">
        <v>0</v>
      </c>
      <c r="O133" s="20">
        <f t="shared" si="897"/>
        <v>0</v>
      </c>
      <c r="P133" s="22">
        <v>0</v>
      </c>
      <c r="Q133" s="20">
        <f t="shared" si="898"/>
        <v>0</v>
      </c>
      <c r="R133" s="21"/>
      <c r="S133" s="20">
        <f t="shared" si="899"/>
        <v>0</v>
      </c>
      <c r="T133" s="22">
        <v>0</v>
      </c>
      <c r="U133" s="20">
        <f t="shared" si="900"/>
        <v>0</v>
      </c>
      <c r="V133" s="22">
        <v>0</v>
      </c>
      <c r="W133" s="20">
        <f t="shared" si="901"/>
        <v>0</v>
      </c>
      <c r="X133" s="22">
        <v>0</v>
      </c>
      <c r="Y133" s="20">
        <f t="shared" si="902"/>
        <v>0</v>
      </c>
      <c r="Z133" s="22"/>
      <c r="AA133" s="20">
        <f t="shared" si="903"/>
        <v>0</v>
      </c>
      <c r="AB133" s="22">
        <v>0</v>
      </c>
      <c r="AC133" s="20">
        <f t="shared" si="904"/>
        <v>0</v>
      </c>
      <c r="AD133" s="21"/>
      <c r="AE133" s="20">
        <f t="shared" si="905"/>
        <v>0</v>
      </c>
      <c r="AF133" s="22">
        <v>0</v>
      </c>
      <c r="AG133" s="20">
        <f t="shared" si="906"/>
        <v>0</v>
      </c>
      <c r="AH133" s="22">
        <v>0</v>
      </c>
      <c r="AI133" s="20">
        <f t="shared" si="907"/>
        <v>0</v>
      </c>
      <c r="AJ133" s="22"/>
      <c r="AK133" s="20">
        <f t="shared" si="908"/>
        <v>0</v>
      </c>
      <c r="AL133" s="22">
        <v>0</v>
      </c>
      <c r="AM133" s="20">
        <f t="shared" si="909"/>
        <v>0</v>
      </c>
      <c r="AN133" s="22">
        <v>0</v>
      </c>
      <c r="AO133" s="20">
        <f t="shared" si="910"/>
        <v>0</v>
      </c>
      <c r="AP133" s="22">
        <v>0</v>
      </c>
      <c r="AQ133" s="20">
        <f t="shared" si="911"/>
        <v>0</v>
      </c>
      <c r="AR133" s="22">
        <v>0</v>
      </c>
      <c r="AS133" s="20">
        <f t="shared" si="912"/>
        <v>0</v>
      </c>
      <c r="AT133" s="22">
        <v>0</v>
      </c>
      <c r="AU133" s="20">
        <f t="shared" si="913"/>
        <v>0</v>
      </c>
      <c r="AV133" s="22"/>
      <c r="AW133" s="20">
        <f t="shared" si="914"/>
        <v>0</v>
      </c>
      <c r="AX133" s="22">
        <v>0</v>
      </c>
      <c r="AY133" s="20">
        <f t="shared" si="915"/>
        <v>0</v>
      </c>
      <c r="AZ133" s="22">
        <v>0</v>
      </c>
      <c r="BA133" s="20">
        <f t="shared" si="916"/>
        <v>0</v>
      </c>
      <c r="BB133" s="22"/>
      <c r="BC133" s="20">
        <f t="shared" si="917"/>
        <v>0</v>
      </c>
      <c r="BD133" s="22"/>
      <c r="BE133" s="20">
        <f t="shared" si="918"/>
        <v>0</v>
      </c>
      <c r="BF133" s="22">
        <v>0</v>
      </c>
      <c r="BG133" s="20">
        <f t="shared" si="919"/>
        <v>0</v>
      </c>
      <c r="BH133" s="22">
        <v>0</v>
      </c>
      <c r="BI133" s="20">
        <f t="shared" si="920"/>
        <v>0</v>
      </c>
      <c r="BJ133" s="22">
        <v>0</v>
      </c>
      <c r="BK133" s="20">
        <f t="shared" si="921"/>
        <v>0</v>
      </c>
      <c r="BL133" s="22">
        <v>0</v>
      </c>
      <c r="BM133" s="20">
        <f t="shared" si="922"/>
        <v>0</v>
      </c>
      <c r="BN133" s="22"/>
      <c r="BO133" s="20">
        <f t="shared" si="923"/>
        <v>0</v>
      </c>
      <c r="BP133" s="22"/>
      <c r="BQ133" s="20">
        <f t="shared" si="924"/>
        <v>0</v>
      </c>
      <c r="BR133" s="22">
        <v>0</v>
      </c>
      <c r="BS133" s="20">
        <f t="shared" si="925"/>
        <v>0</v>
      </c>
      <c r="BT133" s="22">
        <v>0</v>
      </c>
      <c r="BU133" s="20">
        <f t="shared" si="926"/>
        <v>0</v>
      </c>
      <c r="BV133" s="22">
        <v>0</v>
      </c>
      <c r="BW133" s="20">
        <f t="shared" si="927"/>
        <v>0</v>
      </c>
      <c r="BX133" s="20">
        <v>0</v>
      </c>
      <c r="BY133" s="22">
        <v>0</v>
      </c>
      <c r="BZ133" s="20">
        <f t="shared" si="928"/>
        <v>0</v>
      </c>
      <c r="CA133" s="22"/>
      <c r="CB133" s="20">
        <f t="shared" si="929"/>
        <v>0</v>
      </c>
      <c r="CC133" s="22">
        <v>0</v>
      </c>
      <c r="CD133" s="20">
        <f t="shared" si="930"/>
        <v>0</v>
      </c>
      <c r="CE133" s="22"/>
      <c r="CF133" s="20">
        <f t="shared" si="931"/>
        <v>0</v>
      </c>
      <c r="CG133" s="22">
        <v>0</v>
      </c>
      <c r="CH133" s="20">
        <f t="shared" si="932"/>
        <v>0</v>
      </c>
      <c r="CI133" s="22"/>
      <c r="CJ133" s="20">
        <f t="shared" si="933"/>
        <v>0</v>
      </c>
      <c r="CK133" s="22">
        <v>0</v>
      </c>
      <c r="CL133" s="20">
        <f t="shared" si="934"/>
        <v>0</v>
      </c>
      <c r="CM133" s="22"/>
      <c r="CN133" s="20">
        <f t="shared" si="935"/>
        <v>0</v>
      </c>
      <c r="CO133" s="22">
        <v>0</v>
      </c>
      <c r="CP133" s="20">
        <f t="shared" si="936"/>
        <v>0</v>
      </c>
      <c r="CQ133" s="22">
        <v>0</v>
      </c>
      <c r="CR133" s="20">
        <f t="shared" si="937"/>
        <v>0</v>
      </c>
      <c r="CS133" s="22">
        <v>0</v>
      </c>
      <c r="CT133" s="20">
        <f t="shared" si="938"/>
        <v>0</v>
      </c>
      <c r="CU133" s="20"/>
      <c r="CV133" s="20"/>
      <c r="CW133" s="20"/>
      <c r="CX133" s="20"/>
      <c r="CY133" s="53">
        <f t="shared" si="939"/>
        <v>0</v>
      </c>
      <c r="CZ133" s="53">
        <f t="shared" si="939"/>
        <v>0</v>
      </c>
    </row>
    <row r="134" spans="1:104" x14ac:dyDescent="0.25">
      <c r="A134" s="66"/>
      <c r="B134" s="65">
        <v>92</v>
      </c>
      <c r="C134" s="23" t="s">
        <v>241</v>
      </c>
      <c r="D134" s="21">
        <f>D133</f>
        <v>9860</v>
      </c>
      <c r="E134" s="21">
        <v>9959</v>
      </c>
      <c r="F134" s="18">
        <v>2.6</v>
      </c>
      <c r="G134" s="18"/>
      <c r="H134" s="29">
        <v>1</v>
      </c>
      <c r="I134" s="30"/>
      <c r="J134" s="17">
        <v>1.4</v>
      </c>
      <c r="K134" s="17">
        <v>1.68</v>
      </c>
      <c r="L134" s="17">
        <v>2.23</v>
      </c>
      <c r="M134" s="19">
        <v>2.57</v>
      </c>
      <c r="N134" s="22">
        <v>0</v>
      </c>
      <c r="O134" s="20">
        <f t="shared" si="897"/>
        <v>0</v>
      </c>
      <c r="P134" s="22">
        <v>0</v>
      </c>
      <c r="Q134" s="20">
        <f t="shared" si="898"/>
        <v>0</v>
      </c>
      <c r="R134" s="21"/>
      <c r="S134" s="20">
        <f t="shared" si="899"/>
        <v>0</v>
      </c>
      <c r="T134" s="22">
        <v>0</v>
      </c>
      <c r="U134" s="20">
        <f t="shared" si="900"/>
        <v>0</v>
      </c>
      <c r="V134" s="22">
        <v>0</v>
      </c>
      <c r="W134" s="20">
        <f t="shared" si="901"/>
        <v>0</v>
      </c>
      <c r="X134" s="22">
        <v>0</v>
      </c>
      <c r="Y134" s="20">
        <f t="shared" si="902"/>
        <v>0</v>
      </c>
      <c r="Z134" s="22"/>
      <c r="AA134" s="20">
        <f t="shared" si="903"/>
        <v>0</v>
      </c>
      <c r="AB134" s="22">
        <v>0</v>
      </c>
      <c r="AC134" s="20">
        <f t="shared" si="904"/>
        <v>0</v>
      </c>
      <c r="AD134" s="21"/>
      <c r="AE134" s="20">
        <f t="shared" si="905"/>
        <v>0</v>
      </c>
      <c r="AF134" s="22">
        <v>0</v>
      </c>
      <c r="AG134" s="20">
        <f t="shared" si="906"/>
        <v>0</v>
      </c>
      <c r="AH134" s="22">
        <v>0</v>
      </c>
      <c r="AI134" s="20">
        <f t="shared" si="907"/>
        <v>0</v>
      </c>
      <c r="AJ134" s="22"/>
      <c r="AK134" s="20">
        <f t="shared" si="908"/>
        <v>0</v>
      </c>
      <c r="AL134" s="22">
        <v>0</v>
      </c>
      <c r="AM134" s="20">
        <f t="shared" si="909"/>
        <v>0</v>
      </c>
      <c r="AN134" s="22">
        <v>0</v>
      </c>
      <c r="AO134" s="20">
        <f t="shared" si="910"/>
        <v>0</v>
      </c>
      <c r="AP134" s="22">
        <v>0</v>
      </c>
      <c r="AQ134" s="20">
        <f t="shared" si="911"/>
        <v>0</v>
      </c>
      <c r="AR134" s="22">
        <v>0</v>
      </c>
      <c r="AS134" s="20">
        <f t="shared" si="912"/>
        <v>0</v>
      </c>
      <c r="AT134" s="22">
        <v>0</v>
      </c>
      <c r="AU134" s="20">
        <f t="shared" si="913"/>
        <v>0</v>
      </c>
      <c r="AV134" s="22">
        <v>0</v>
      </c>
      <c r="AW134" s="20">
        <f t="shared" si="914"/>
        <v>0</v>
      </c>
      <c r="AX134" s="22">
        <v>0</v>
      </c>
      <c r="AY134" s="20">
        <f t="shared" si="915"/>
        <v>0</v>
      </c>
      <c r="AZ134" s="22">
        <v>0</v>
      </c>
      <c r="BA134" s="20">
        <f t="shared" si="916"/>
        <v>0</v>
      </c>
      <c r="BB134" s="22"/>
      <c r="BC134" s="20">
        <f t="shared" si="917"/>
        <v>0</v>
      </c>
      <c r="BD134" s="22"/>
      <c r="BE134" s="20">
        <f t="shared" si="918"/>
        <v>0</v>
      </c>
      <c r="BF134" s="22">
        <v>0</v>
      </c>
      <c r="BG134" s="20">
        <f t="shared" si="919"/>
        <v>0</v>
      </c>
      <c r="BH134" s="22">
        <v>0</v>
      </c>
      <c r="BI134" s="20">
        <f t="shared" si="920"/>
        <v>0</v>
      </c>
      <c r="BJ134" s="22">
        <v>0</v>
      </c>
      <c r="BK134" s="20">
        <f t="shared" si="921"/>
        <v>0</v>
      </c>
      <c r="BL134" s="22"/>
      <c r="BM134" s="20">
        <f t="shared" si="922"/>
        <v>0</v>
      </c>
      <c r="BN134" s="22"/>
      <c r="BO134" s="20">
        <f t="shared" si="923"/>
        <v>0</v>
      </c>
      <c r="BP134" s="22"/>
      <c r="BQ134" s="20">
        <f t="shared" si="924"/>
        <v>0</v>
      </c>
      <c r="BR134" s="22">
        <v>0</v>
      </c>
      <c r="BS134" s="20">
        <f t="shared" si="925"/>
        <v>0</v>
      </c>
      <c r="BT134" s="22">
        <v>0</v>
      </c>
      <c r="BU134" s="20">
        <f t="shared" si="926"/>
        <v>0</v>
      </c>
      <c r="BV134" s="22">
        <v>0</v>
      </c>
      <c r="BW134" s="20">
        <f t="shared" si="927"/>
        <v>0</v>
      </c>
      <c r="BX134" s="20">
        <v>0</v>
      </c>
      <c r="BY134" s="22">
        <v>0</v>
      </c>
      <c r="BZ134" s="20">
        <f t="shared" si="928"/>
        <v>0</v>
      </c>
      <c r="CA134" s="22"/>
      <c r="CB134" s="20">
        <f t="shared" si="929"/>
        <v>0</v>
      </c>
      <c r="CC134" s="22">
        <v>0</v>
      </c>
      <c r="CD134" s="20">
        <f t="shared" si="930"/>
        <v>0</v>
      </c>
      <c r="CE134" s="22">
        <v>0</v>
      </c>
      <c r="CF134" s="20">
        <f t="shared" si="931"/>
        <v>0</v>
      </c>
      <c r="CG134" s="22">
        <v>0</v>
      </c>
      <c r="CH134" s="20">
        <f t="shared" si="932"/>
        <v>0</v>
      </c>
      <c r="CI134" s="22"/>
      <c r="CJ134" s="20">
        <f t="shared" si="933"/>
        <v>0</v>
      </c>
      <c r="CK134" s="22">
        <v>0</v>
      </c>
      <c r="CL134" s="20">
        <f t="shared" si="934"/>
        <v>0</v>
      </c>
      <c r="CM134" s="22"/>
      <c r="CN134" s="20">
        <f t="shared" si="935"/>
        <v>0</v>
      </c>
      <c r="CO134" s="22">
        <v>0</v>
      </c>
      <c r="CP134" s="20">
        <f t="shared" si="936"/>
        <v>0</v>
      </c>
      <c r="CQ134" s="22">
        <v>0</v>
      </c>
      <c r="CR134" s="20">
        <f t="shared" si="937"/>
        <v>0</v>
      </c>
      <c r="CS134" s="22">
        <v>0</v>
      </c>
      <c r="CT134" s="20">
        <f t="shared" si="938"/>
        <v>0</v>
      </c>
      <c r="CU134" s="20"/>
      <c r="CV134" s="20"/>
      <c r="CW134" s="20"/>
      <c r="CX134" s="20"/>
      <c r="CY134" s="53">
        <f t="shared" si="939"/>
        <v>0</v>
      </c>
      <c r="CZ134" s="53">
        <f t="shared" si="939"/>
        <v>0</v>
      </c>
    </row>
    <row r="135" spans="1:104" x14ac:dyDescent="0.25">
      <c r="A135" s="75">
        <v>32</v>
      </c>
      <c r="B135" s="84"/>
      <c r="C135" s="71" t="s">
        <v>242</v>
      </c>
      <c r="D135" s="79"/>
      <c r="E135" s="79">
        <v>9959</v>
      </c>
      <c r="F135" s="80">
        <v>1.85</v>
      </c>
      <c r="G135" s="80"/>
      <c r="H135" s="85"/>
      <c r="I135" s="86"/>
      <c r="J135" s="17"/>
      <c r="K135" s="17"/>
      <c r="L135" s="17"/>
      <c r="M135" s="19">
        <v>2.57</v>
      </c>
      <c r="N135" s="46">
        <f t="shared" ref="N135:BY135" si="941">SUM(N136:N142)</f>
        <v>0</v>
      </c>
      <c r="O135" s="46">
        <f t="shared" si="941"/>
        <v>0</v>
      </c>
      <c r="P135" s="46">
        <f t="shared" si="941"/>
        <v>0</v>
      </c>
      <c r="Q135" s="46">
        <f t="shared" si="941"/>
        <v>0</v>
      </c>
      <c r="R135" s="46">
        <f t="shared" si="941"/>
        <v>0</v>
      </c>
      <c r="S135" s="46">
        <f t="shared" si="941"/>
        <v>0</v>
      </c>
      <c r="T135" s="46">
        <f t="shared" si="941"/>
        <v>0</v>
      </c>
      <c r="U135" s="46">
        <f t="shared" si="941"/>
        <v>0</v>
      </c>
      <c r="V135" s="46">
        <f t="shared" si="941"/>
        <v>0</v>
      </c>
      <c r="W135" s="46">
        <f t="shared" si="941"/>
        <v>0</v>
      </c>
      <c r="X135" s="87">
        <f t="shared" si="941"/>
        <v>0</v>
      </c>
      <c r="Y135" s="87">
        <f t="shared" si="941"/>
        <v>0</v>
      </c>
      <c r="Z135" s="87">
        <f t="shared" si="941"/>
        <v>0</v>
      </c>
      <c r="AA135" s="87">
        <f t="shared" si="941"/>
        <v>0</v>
      </c>
      <c r="AB135" s="46">
        <f t="shared" si="941"/>
        <v>0</v>
      </c>
      <c r="AC135" s="46">
        <f t="shared" si="941"/>
        <v>0</v>
      </c>
      <c r="AD135" s="46">
        <f t="shared" si="941"/>
        <v>0</v>
      </c>
      <c r="AE135" s="46">
        <f t="shared" si="941"/>
        <v>0</v>
      </c>
      <c r="AF135" s="46">
        <f t="shared" si="941"/>
        <v>0</v>
      </c>
      <c r="AG135" s="46">
        <f t="shared" si="941"/>
        <v>0</v>
      </c>
      <c r="AH135" s="46">
        <f t="shared" si="941"/>
        <v>0</v>
      </c>
      <c r="AI135" s="46">
        <f t="shared" si="941"/>
        <v>0</v>
      </c>
      <c r="AJ135" s="46">
        <f t="shared" si="941"/>
        <v>0</v>
      </c>
      <c r="AK135" s="46">
        <f t="shared" si="941"/>
        <v>0</v>
      </c>
      <c r="AL135" s="46">
        <f t="shared" si="941"/>
        <v>0</v>
      </c>
      <c r="AM135" s="46">
        <f t="shared" si="941"/>
        <v>0</v>
      </c>
      <c r="AN135" s="46">
        <f t="shared" si="941"/>
        <v>0</v>
      </c>
      <c r="AO135" s="46">
        <f t="shared" si="941"/>
        <v>0</v>
      </c>
      <c r="AP135" s="46">
        <f t="shared" si="941"/>
        <v>0</v>
      </c>
      <c r="AQ135" s="46">
        <f t="shared" si="941"/>
        <v>0</v>
      </c>
      <c r="AR135" s="46">
        <f t="shared" si="941"/>
        <v>0</v>
      </c>
      <c r="AS135" s="46">
        <f t="shared" si="941"/>
        <v>0</v>
      </c>
      <c r="AT135" s="46">
        <f t="shared" si="941"/>
        <v>0</v>
      </c>
      <c r="AU135" s="46">
        <f t="shared" si="941"/>
        <v>0</v>
      </c>
      <c r="AV135" s="46">
        <f t="shared" si="941"/>
        <v>0</v>
      </c>
      <c r="AW135" s="46">
        <f t="shared" si="941"/>
        <v>0</v>
      </c>
      <c r="AX135" s="46">
        <f t="shared" si="941"/>
        <v>0</v>
      </c>
      <c r="AY135" s="46">
        <f t="shared" si="941"/>
        <v>0</v>
      </c>
      <c r="AZ135" s="46">
        <f t="shared" si="941"/>
        <v>0</v>
      </c>
      <c r="BA135" s="46">
        <f t="shared" si="941"/>
        <v>0</v>
      </c>
      <c r="BB135" s="46">
        <f t="shared" si="941"/>
        <v>0</v>
      </c>
      <c r="BC135" s="46">
        <f t="shared" si="941"/>
        <v>0</v>
      </c>
      <c r="BD135" s="46">
        <f t="shared" si="941"/>
        <v>0</v>
      </c>
      <c r="BE135" s="46">
        <f t="shared" si="941"/>
        <v>0</v>
      </c>
      <c r="BF135" s="46">
        <f t="shared" si="941"/>
        <v>0</v>
      </c>
      <c r="BG135" s="46">
        <f t="shared" si="941"/>
        <v>0</v>
      </c>
      <c r="BH135" s="46">
        <f t="shared" si="941"/>
        <v>0</v>
      </c>
      <c r="BI135" s="46">
        <f t="shared" si="941"/>
        <v>0</v>
      </c>
      <c r="BJ135" s="46">
        <f t="shared" si="941"/>
        <v>0</v>
      </c>
      <c r="BK135" s="46">
        <f t="shared" si="941"/>
        <v>0</v>
      </c>
      <c r="BL135" s="46">
        <f t="shared" si="941"/>
        <v>0</v>
      </c>
      <c r="BM135" s="46">
        <f t="shared" si="941"/>
        <v>0</v>
      </c>
      <c r="BN135" s="46">
        <f t="shared" si="941"/>
        <v>0</v>
      </c>
      <c r="BO135" s="46">
        <f t="shared" si="941"/>
        <v>0</v>
      </c>
      <c r="BP135" s="46">
        <f t="shared" si="941"/>
        <v>0</v>
      </c>
      <c r="BQ135" s="46">
        <f t="shared" si="941"/>
        <v>0</v>
      </c>
      <c r="BR135" s="46">
        <f t="shared" si="941"/>
        <v>0</v>
      </c>
      <c r="BS135" s="46">
        <f t="shared" si="941"/>
        <v>0</v>
      </c>
      <c r="BT135" s="46">
        <f t="shared" si="941"/>
        <v>0</v>
      </c>
      <c r="BU135" s="46">
        <f t="shared" si="941"/>
        <v>0</v>
      </c>
      <c r="BV135" s="46">
        <f t="shared" si="941"/>
        <v>0</v>
      </c>
      <c r="BW135" s="46">
        <f t="shared" si="941"/>
        <v>0</v>
      </c>
      <c r="BX135" s="46">
        <v>0</v>
      </c>
      <c r="BY135" s="46">
        <f t="shared" si="941"/>
        <v>0</v>
      </c>
      <c r="BZ135" s="46">
        <f t="shared" ref="BZ135:CZ135" si="942">SUM(BZ136:BZ142)</f>
        <v>0</v>
      </c>
      <c r="CA135" s="46">
        <f t="shared" si="942"/>
        <v>0</v>
      </c>
      <c r="CB135" s="46">
        <f t="shared" si="942"/>
        <v>0</v>
      </c>
      <c r="CC135" s="46">
        <f t="shared" si="942"/>
        <v>0</v>
      </c>
      <c r="CD135" s="46">
        <f t="shared" si="942"/>
        <v>0</v>
      </c>
      <c r="CE135" s="46">
        <f t="shared" si="942"/>
        <v>0</v>
      </c>
      <c r="CF135" s="46">
        <f t="shared" si="942"/>
        <v>0</v>
      </c>
      <c r="CG135" s="46">
        <f t="shared" si="942"/>
        <v>0</v>
      </c>
      <c r="CH135" s="46">
        <f t="shared" si="942"/>
        <v>0</v>
      </c>
      <c r="CI135" s="46">
        <f t="shared" si="942"/>
        <v>0</v>
      </c>
      <c r="CJ135" s="46">
        <f t="shared" si="942"/>
        <v>0</v>
      </c>
      <c r="CK135" s="46">
        <f t="shared" si="942"/>
        <v>0</v>
      </c>
      <c r="CL135" s="46">
        <f t="shared" si="942"/>
        <v>0</v>
      </c>
      <c r="CM135" s="46">
        <f t="shared" si="942"/>
        <v>0</v>
      </c>
      <c r="CN135" s="46">
        <f t="shared" si="942"/>
        <v>0</v>
      </c>
      <c r="CO135" s="46">
        <f t="shared" si="942"/>
        <v>0</v>
      </c>
      <c r="CP135" s="46">
        <f t="shared" si="942"/>
        <v>0</v>
      </c>
      <c r="CQ135" s="46">
        <f t="shared" si="942"/>
        <v>0</v>
      </c>
      <c r="CR135" s="46">
        <f t="shared" si="942"/>
        <v>0</v>
      </c>
      <c r="CS135" s="46">
        <f t="shared" si="942"/>
        <v>0</v>
      </c>
      <c r="CT135" s="46">
        <f t="shared" si="942"/>
        <v>0</v>
      </c>
      <c r="CU135" s="46"/>
      <c r="CV135" s="46"/>
      <c r="CW135" s="46"/>
      <c r="CX135" s="46"/>
      <c r="CY135" s="46">
        <f t="shared" si="942"/>
        <v>0</v>
      </c>
      <c r="CZ135" s="46">
        <f t="shared" si="942"/>
        <v>0</v>
      </c>
    </row>
    <row r="136" spans="1:104" ht="45" x14ac:dyDescent="0.25">
      <c r="A136" s="66"/>
      <c r="B136" s="65">
        <v>93</v>
      </c>
      <c r="C136" s="23" t="s">
        <v>243</v>
      </c>
      <c r="D136" s="21">
        <f>D134</f>
        <v>9860</v>
      </c>
      <c r="E136" s="21">
        <v>9959</v>
      </c>
      <c r="F136" s="18">
        <v>2.11</v>
      </c>
      <c r="G136" s="18"/>
      <c r="H136" s="29">
        <v>1</v>
      </c>
      <c r="I136" s="30"/>
      <c r="J136" s="17">
        <v>1.4</v>
      </c>
      <c r="K136" s="17">
        <v>1.68</v>
      </c>
      <c r="L136" s="17">
        <v>2.23</v>
      </c>
      <c r="M136" s="19">
        <v>2.57</v>
      </c>
      <c r="N136" s="22">
        <v>0</v>
      </c>
      <c r="O136" s="20">
        <f t="shared" ref="O136:O142" si="943">SUM(N136/12*9*$D136*$F136*$H136*$J136*O$9)+SUM(N136/12*3*$E136*$F136*$H136*$J136*O$9)</f>
        <v>0</v>
      </c>
      <c r="P136" s="22">
        <v>0</v>
      </c>
      <c r="Q136" s="20">
        <f t="shared" ref="Q136:Q142" si="944">SUM(P136/12*9*$D136*$F136*$H136*$J136*Q$9)+SUM(P136/12*3*$E136*$F136*$H136*$J136*Q$9)</f>
        <v>0</v>
      </c>
      <c r="R136" s="21"/>
      <c r="S136" s="20">
        <f t="shared" ref="S136:S142" si="945">SUM(R136/12*9*$D136*$F136*$H136*$J136*S$9)+SUM(R136/12*3*$E136*$F136*$H136*$J136*S$9)</f>
        <v>0</v>
      </c>
      <c r="T136" s="22">
        <v>0</v>
      </c>
      <c r="U136" s="20">
        <f t="shared" ref="U136:U142" si="946">SUM(T136/12*9*$D136*$F136*$H136*$J136*U$9)+SUM(T136/12*3*$E136*$F136*$H136*$J136*U$9)</f>
        <v>0</v>
      </c>
      <c r="V136" s="22">
        <v>0</v>
      </c>
      <c r="W136" s="20">
        <f t="shared" ref="W136:W142" si="947">SUM(V136/12*9*$D136*$F136*$H136*$J136*W$9)+SUM(V136/12*3*$E136*$F136*$H136*$J136*W$9)</f>
        <v>0</v>
      </c>
      <c r="X136" s="22">
        <v>0</v>
      </c>
      <c r="Y136" s="20">
        <f t="shared" ref="Y136:Y142" si="948">SUM(X136/12*9*$D136*$F136*$H136*$J136*Y$9)+SUM(X136/12*3*$E136*$F136*$H136*$J136*Y$9)</f>
        <v>0</v>
      </c>
      <c r="Z136" s="22"/>
      <c r="AA136" s="20">
        <f t="shared" ref="AA136:AA142" si="949">SUM(Z136/12*9*$D136*$F136*$H136*$J136*AA$9)+SUM(Z136/12*3*$E136*$F136*$H136*$J136*AA$9)</f>
        <v>0</v>
      </c>
      <c r="AB136" s="22">
        <v>0</v>
      </c>
      <c r="AC136" s="20">
        <f t="shared" ref="AC136:AC142" si="950">SUM(AB136/12*9*$D136*$F136*$H136*$J136*AC$9)+SUM(AB136/12*3*$E136*$F136*$H136*$J136*AC$9)</f>
        <v>0</v>
      </c>
      <c r="AD136" s="21"/>
      <c r="AE136" s="20">
        <f t="shared" ref="AE136:AE142" si="951">SUM(AD136/12*9*$D136*$F136*$H136*$J136*AE$9)+SUM(AD136/12*3*$E136*$F136*$H136*$J136*AE$9)</f>
        <v>0</v>
      </c>
      <c r="AF136" s="22">
        <v>0</v>
      </c>
      <c r="AG136" s="20">
        <f t="shared" ref="AG136:AG142" si="952">SUM(AF136/12*9*$D136*$F136*$H136*$J136*AG$9)+SUM(AF136/12*3*$E136*$F136*$H136*$J136*AG$9)</f>
        <v>0</v>
      </c>
      <c r="AH136" s="22">
        <v>0</v>
      </c>
      <c r="AI136" s="20">
        <f t="shared" ref="AI136:AI142" si="953">SUM(AH136/12*9*$D136*$F136*$H136*$J136*AI$9)+SUM(AH136/12*3*$E136*$F136*$H136*$J136*AI$9)</f>
        <v>0</v>
      </c>
      <c r="AJ136" s="22"/>
      <c r="AK136" s="20">
        <f t="shared" ref="AK136:AK142" si="954">SUM(AJ136/12*9*$D136*$F136*$H136*$J136*AK$9)+SUM(AJ136/12*3*$E136*$F136*$H136*$J136*AK$9)</f>
        <v>0</v>
      </c>
      <c r="AL136" s="22">
        <v>0</v>
      </c>
      <c r="AM136" s="20">
        <f t="shared" ref="AM136:AM142" si="955">SUM(AL136/12*9*$D136*$F136*$H136*$K136*AM$9)+SUM(AL136/12*3*$E136*$F136*$H136*$K136*AM$9)</f>
        <v>0</v>
      </c>
      <c r="AN136" s="22">
        <v>0</v>
      </c>
      <c r="AO136" s="20">
        <f t="shared" ref="AO136:AO142" si="956">SUM(AN136/12*9*$D136*$F136*$H136*$K136*AO$9)+SUM(AN136/12*3*$E136*$F136*$H136*$K136*AO$9)</f>
        <v>0</v>
      </c>
      <c r="AP136" s="22">
        <v>0</v>
      </c>
      <c r="AQ136" s="20">
        <f t="shared" ref="AQ136:AQ142" si="957">SUM(AP136/12*9*$D136*$F136*$H136*$K136*AQ$9)+SUM(AP136/12*3*$E136*$F136*$H136*$K136*AQ$9)</f>
        <v>0</v>
      </c>
      <c r="AR136" s="22">
        <v>0</v>
      </c>
      <c r="AS136" s="20">
        <f t="shared" ref="AS136:AS142" si="958">SUM(AR136/12*9*$D136*$F136*$H136*$K136*AS$9)+SUM(AR136/12*3*$E136*$F136*$H136*$K136*AS$9)</f>
        <v>0</v>
      </c>
      <c r="AT136" s="22">
        <v>0</v>
      </c>
      <c r="AU136" s="20">
        <f t="shared" ref="AU136:AU142" si="959">SUM(AT136/12*9*$D136*$F136*$H136*$K136*AU$9)+SUM(AT136/12*3*$E136*$F136*$H136*$K136*AU$9)</f>
        <v>0</v>
      </c>
      <c r="AV136" s="22">
        <v>0</v>
      </c>
      <c r="AW136" s="20">
        <f t="shared" ref="AW136:AW142" si="960">SUM(AV136/12*9*$D136*$F136*$H136*$K136*AW$9)+SUM(AV136/12*3*$E136*$F136*$H136*$K136*AW$9)</f>
        <v>0</v>
      </c>
      <c r="AX136" s="22">
        <v>0</v>
      </c>
      <c r="AY136" s="20">
        <f t="shared" ref="AY136:AY142" si="961">SUM(AX136/12*9*$D136*$F136*$H136*$K136*AY$9)+SUM(AX136/12*3*$E136*$F136*$H136*$K136*AY$9)</f>
        <v>0</v>
      </c>
      <c r="AZ136" s="22">
        <v>0</v>
      </c>
      <c r="BA136" s="20">
        <f t="shared" ref="BA136:BA142" si="962">SUM(AZ136/12*9*$D136*$F136*$H136*$J136*BA$9)+SUM(AZ136/12*3*$E136*$F136*$H136*$J136*BA$9)</f>
        <v>0</v>
      </c>
      <c r="BB136" s="22"/>
      <c r="BC136" s="20">
        <f t="shared" ref="BC136:BC142" si="963">SUM(BB136/12*9*$D136*$F136*$H136*$J136*BC$9)+SUM(BB136/12*3*$E136*$F136*$H136*$J136*BC$9)</f>
        <v>0</v>
      </c>
      <c r="BD136" s="22"/>
      <c r="BE136" s="20">
        <f t="shared" ref="BE136:BE142" si="964">SUM(BD136/12*9*$D136*$F136*$H136*$J136*BE$9)+SUM(BD136/12*3*$E136*$F136*$H136*$J136*BE$9)</f>
        <v>0</v>
      </c>
      <c r="BF136" s="22">
        <v>0</v>
      </c>
      <c r="BG136" s="20">
        <f t="shared" ref="BG136:BG142" si="965">SUM(BF136/12*9*$D136*$F136*$H136*$J136*BG$9)+SUM(BF136/12*3*$E136*$F136*$H136*$J136*BG$9)</f>
        <v>0</v>
      </c>
      <c r="BH136" s="22">
        <v>0</v>
      </c>
      <c r="BI136" s="20">
        <f t="shared" ref="BI136:BI142" si="966">SUM(BH136/12*9*$D136*$F136*$H136*$J136*BI$9)+SUM(BH136/12*3*$E136*$F136*$H136*$J136*BI$9)</f>
        <v>0</v>
      </c>
      <c r="BJ136" s="22">
        <v>0</v>
      </c>
      <c r="BK136" s="20">
        <f t="shared" ref="BK136:BK142" si="967">SUM(BJ136/12*9*$D136*$F136*$H136*$K136*BK$9)+SUM(BJ136/12*3*$E136*$F136*$H136*$K136*BK$9)</f>
        <v>0</v>
      </c>
      <c r="BL136" s="22">
        <v>0</v>
      </c>
      <c r="BM136" s="20">
        <f t="shared" ref="BM136:BM142" si="968">SUM(BL136/12*9*$D136*$F136*$H136*$K136*BM$9)+SUM(BL136/12*3*$E136*$F136*$H136*$K136*BM$9)</f>
        <v>0</v>
      </c>
      <c r="BN136" s="22"/>
      <c r="BO136" s="20">
        <f t="shared" ref="BO136:BO142" si="969">SUM(BN136/12*9*$D136*$F136*$H136*$J136*BO$9)+SUM(BN136/12*3*$E136*$F136*$H136*$J136*BO$9)</f>
        <v>0</v>
      </c>
      <c r="BP136" s="22"/>
      <c r="BQ136" s="20">
        <f t="shared" ref="BQ136:BQ142" si="970">SUM(BP136/12*9*$D136*$F136*$H136*$K136*BQ$9)+SUM(BP136/12*3*$E136*$F136*$H136*$K136*BQ$9)</f>
        <v>0</v>
      </c>
      <c r="BR136" s="22">
        <v>0</v>
      </c>
      <c r="BS136" s="20">
        <f t="shared" ref="BS136:BS142" si="971">SUM(BR136/12*9*$D136*$F136*$H136*$J136*BS$9)+SUM(BR136/12*3*$E136*$F136*$H136*$J136*BS$9)</f>
        <v>0</v>
      </c>
      <c r="BT136" s="22">
        <v>0</v>
      </c>
      <c r="BU136" s="20">
        <f t="shared" ref="BU136:BU142" si="972">SUM(BT136/12*9*$D136*$F136*$H136*$J136*BU$9)+SUM(BT136/12*3*$E136*$F136*$H136*$J136*BU$9)</f>
        <v>0</v>
      </c>
      <c r="BV136" s="22">
        <v>0</v>
      </c>
      <c r="BW136" s="20">
        <f t="shared" ref="BW136:BW142" si="973">SUM(BV136/12*9*$D136*$F136*$H136*$K136*BW$9)+SUM(BV136/12*3*$E136*$F136*$H136*$K136*BW$9)</f>
        <v>0</v>
      </c>
      <c r="BX136" s="20">
        <v>0</v>
      </c>
      <c r="BY136" s="22">
        <v>0</v>
      </c>
      <c r="BZ136" s="20">
        <f t="shared" ref="BZ136:BZ142" si="974">SUM(BY136/12*9*$D136*$F136*$H136*$K136*BZ$9)+SUM(BY136/12*3*$E136*$F136*$H136*$K136*BZ$9)</f>
        <v>0</v>
      </c>
      <c r="CA136" s="22"/>
      <c r="CB136" s="20">
        <f t="shared" ref="CB136:CB142" si="975">SUM(CA136/12*9*$D136*$F136*$H136*$K136*CB$9)+SUM(CA136/12*3*$E136*$F136*$H136*$K136*CB$9)</f>
        <v>0</v>
      </c>
      <c r="CC136" s="22">
        <v>0</v>
      </c>
      <c r="CD136" s="20">
        <f t="shared" ref="CD136:CD142" si="976">SUM(CC136/12*9*$D136*$F136*$H136*$K136*CD$9)+SUM(CC136/12*3*$E136*$F136*$H136*$K136*CD$9)</f>
        <v>0</v>
      </c>
      <c r="CE136" s="22">
        <v>0</v>
      </c>
      <c r="CF136" s="20">
        <f t="shared" ref="CF136:CF142" si="977">SUM(CE136/12*9*$D136*$F136*$H136*$K136*CF$9)+SUM(CE136/12*3*$E136*$F136*$H136*$K136*CF$9)</f>
        <v>0</v>
      </c>
      <c r="CG136" s="22">
        <v>0</v>
      </c>
      <c r="CH136" s="20">
        <f t="shared" ref="CH136:CH142" si="978">SUM(CG136/12*9*$D136*$F136*$H136*$J136*CH$9)+SUM(CG136/12*3*$E136*$F136*$H136*$J136*CH$9)</f>
        <v>0</v>
      </c>
      <c r="CI136" s="22"/>
      <c r="CJ136" s="20">
        <f t="shared" ref="CJ136:CJ142" si="979">SUM(CI136/12*9*$D136*$F136*$H136*$J136*CJ$9)+SUM(CI136/12*3*$E136*$F136*$H136*$J136*CJ$9)</f>
        <v>0</v>
      </c>
      <c r="CK136" s="22">
        <v>0</v>
      </c>
      <c r="CL136" s="20">
        <f t="shared" ref="CL136:CL142" si="980">SUM(CK136/12*9*$D136*$F136*$H136*$J136*CL$9)+SUM(CK136/12*3*$E136*$F136*$H136*$J136*CL$9)</f>
        <v>0</v>
      </c>
      <c r="CM136" s="22"/>
      <c r="CN136" s="20">
        <f t="shared" ref="CN136:CN142" si="981">SUM(CM136/12*9*$D136*$F136*$H136*$K136*CN$9)+SUM(CM136/12*3*$E136*$F136*$H136*$K136*CN$9)</f>
        <v>0</v>
      </c>
      <c r="CO136" s="22">
        <v>0</v>
      </c>
      <c r="CP136" s="20">
        <f t="shared" ref="CP136:CP142" si="982">SUM(CO136/12*9*$D136*$F136*$H136*$K136*CP$9)+SUM(CO136/12*3*$E136*$F136*$H136*$K136*CP$9)</f>
        <v>0</v>
      </c>
      <c r="CQ136" s="22">
        <v>0</v>
      </c>
      <c r="CR136" s="20">
        <f t="shared" ref="CR136:CR142" si="983">SUM(CQ136/12*9*$D136*$F136*$H136*$M136*CR$9)+SUM(CQ136/12*3*$E136*$F136*$H136*$M136*CR$9)</f>
        <v>0</v>
      </c>
      <c r="CS136" s="22">
        <v>0</v>
      </c>
      <c r="CT136" s="20">
        <f t="shared" ref="CT136:CT142" si="984">SUM(CS136/12*9*$D136*$F136*$H136*$L136*CT$9)+SUM(CS136/12*3*$E136*$F136*$H136*$L136*CT$9)</f>
        <v>0</v>
      </c>
      <c r="CU136" s="20"/>
      <c r="CV136" s="20"/>
      <c r="CW136" s="20"/>
      <c r="CX136" s="20"/>
      <c r="CY136" s="53">
        <f t="shared" ref="CY136:CZ142" si="985">SUM(AD136,R136,T136,AB136,N136,V136,P136,BF136,BT136,CG136,CK136,BH136,CI136,AF136,AZ136,BB136,AH136,BD136,BR136,AJ136,X136,CO136,BJ136,CM136,BL136,BY136,CC136,BV136,CA136,AL136,AN136,AP136,AR136,AT136,AX136,AV136,BP136,CS136,CQ136,CE136,Z136,BN136)</f>
        <v>0</v>
      </c>
      <c r="CZ136" s="53">
        <f t="shared" si="985"/>
        <v>0</v>
      </c>
    </row>
    <row r="137" spans="1:104" ht="45" x14ac:dyDescent="0.25">
      <c r="A137" s="66"/>
      <c r="B137" s="65">
        <v>94</v>
      </c>
      <c r="C137" s="23" t="s">
        <v>244</v>
      </c>
      <c r="D137" s="21">
        <f>D136</f>
        <v>9860</v>
      </c>
      <c r="E137" s="21">
        <v>9959</v>
      </c>
      <c r="F137" s="18">
        <v>3.55</v>
      </c>
      <c r="G137" s="18"/>
      <c r="H137" s="29">
        <v>1</v>
      </c>
      <c r="I137" s="30"/>
      <c r="J137" s="17">
        <v>1.4</v>
      </c>
      <c r="K137" s="17">
        <v>1.68</v>
      </c>
      <c r="L137" s="17">
        <v>2.23</v>
      </c>
      <c r="M137" s="19">
        <v>2.57</v>
      </c>
      <c r="N137" s="22">
        <v>0</v>
      </c>
      <c r="O137" s="20">
        <f t="shared" si="943"/>
        <v>0</v>
      </c>
      <c r="P137" s="22"/>
      <c r="Q137" s="20">
        <f t="shared" si="944"/>
        <v>0</v>
      </c>
      <c r="R137" s="21"/>
      <c r="S137" s="20">
        <f t="shared" si="945"/>
        <v>0</v>
      </c>
      <c r="T137" s="22">
        <v>0</v>
      </c>
      <c r="U137" s="20">
        <f t="shared" si="946"/>
        <v>0</v>
      </c>
      <c r="V137" s="22">
        <v>0</v>
      </c>
      <c r="W137" s="20">
        <f t="shared" si="947"/>
        <v>0</v>
      </c>
      <c r="X137" s="22">
        <v>0</v>
      </c>
      <c r="Y137" s="20">
        <f t="shared" si="948"/>
        <v>0</v>
      </c>
      <c r="Z137" s="22"/>
      <c r="AA137" s="20">
        <f t="shared" si="949"/>
        <v>0</v>
      </c>
      <c r="AB137" s="22">
        <v>0</v>
      </c>
      <c r="AC137" s="20">
        <f t="shared" si="950"/>
        <v>0</v>
      </c>
      <c r="AD137" s="21"/>
      <c r="AE137" s="20">
        <f t="shared" si="951"/>
        <v>0</v>
      </c>
      <c r="AF137" s="22">
        <v>0</v>
      </c>
      <c r="AG137" s="20">
        <f t="shared" si="952"/>
        <v>0</v>
      </c>
      <c r="AH137" s="22">
        <v>0</v>
      </c>
      <c r="AI137" s="20">
        <f t="shared" si="953"/>
        <v>0</v>
      </c>
      <c r="AJ137" s="22"/>
      <c r="AK137" s="20">
        <f t="shared" si="954"/>
        <v>0</v>
      </c>
      <c r="AL137" s="22">
        <v>0</v>
      </c>
      <c r="AM137" s="20">
        <f t="shared" si="955"/>
        <v>0</v>
      </c>
      <c r="AN137" s="22">
        <v>0</v>
      </c>
      <c r="AO137" s="20">
        <f t="shared" si="956"/>
        <v>0</v>
      </c>
      <c r="AP137" s="22">
        <v>0</v>
      </c>
      <c r="AQ137" s="20">
        <f t="shared" si="957"/>
        <v>0</v>
      </c>
      <c r="AR137" s="22">
        <v>0</v>
      </c>
      <c r="AS137" s="20">
        <f t="shared" si="958"/>
        <v>0</v>
      </c>
      <c r="AT137" s="22">
        <v>0</v>
      </c>
      <c r="AU137" s="20">
        <f t="shared" si="959"/>
        <v>0</v>
      </c>
      <c r="AV137" s="22">
        <v>0</v>
      </c>
      <c r="AW137" s="20">
        <f t="shared" si="960"/>
        <v>0</v>
      </c>
      <c r="AX137" s="22">
        <v>0</v>
      </c>
      <c r="AY137" s="20">
        <f t="shared" si="961"/>
        <v>0</v>
      </c>
      <c r="AZ137" s="22">
        <v>0</v>
      </c>
      <c r="BA137" s="20">
        <f t="shared" si="962"/>
        <v>0</v>
      </c>
      <c r="BB137" s="22"/>
      <c r="BC137" s="20">
        <f t="shared" si="963"/>
        <v>0</v>
      </c>
      <c r="BD137" s="22"/>
      <c r="BE137" s="20">
        <f t="shared" si="964"/>
        <v>0</v>
      </c>
      <c r="BF137" s="22">
        <v>0</v>
      </c>
      <c r="BG137" s="20">
        <f t="shared" si="965"/>
        <v>0</v>
      </c>
      <c r="BH137" s="22">
        <v>0</v>
      </c>
      <c r="BI137" s="20">
        <f t="shared" si="966"/>
        <v>0</v>
      </c>
      <c r="BJ137" s="22">
        <v>0</v>
      </c>
      <c r="BK137" s="20">
        <f t="shared" si="967"/>
        <v>0</v>
      </c>
      <c r="BL137" s="22">
        <v>0</v>
      </c>
      <c r="BM137" s="20">
        <f t="shared" si="968"/>
        <v>0</v>
      </c>
      <c r="BN137" s="22"/>
      <c r="BO137" s="20">
        <f t="shared" si="969"/>
        <v>0</v>
      </c>
      <c r="BP137" s="22"/>
      <c r="BQ137" s="20">
        <f t="shared" si="970"/>
        <v>0</v>
      </c>
      <c r="BR137" s="22">
        <v>0</v>
      </c>
      <c r="BS137" s="20">
        <f t="shared" si="971"/>
        <v>0</v>
      </c>
      <c r="BT137" s="22">
        <v>0</v>
      </c>
      <c r="BU137" s="20">
        <f t="shared" si="972"/>
        <v>0</v>
      </c>
      <c r="BV137" s="22">
        <v>0</v>
      </c>
      <c r="BW137" s="20">
        <f t="shared" si="973"/>
        <v>0</v>
      </c>
      <c r="BX137" s="20">
        <v>0</v>
      </c>
      <c r="BY137" s="22">
        <v>0</v>
      </c>
      <c r="BZ137" s="20">
        <f t="shared" si="974"/>
        <v>0</v>
      </c>
      <c r="CA137" s="22"/>
      <c r="CB137" s="20">
        <f t="shared" si="975"/>
        <v>0</v>
      </c>
      <c r="CC137" s="31"/>
      <c r="CD137" s="20">
        <f t="shared" si="976"/>
        <v>0</v>
      </c>
      <c r="CE137" s="22">
        <v>0</v>
      </c>
      <c r="CF137" s="20">
        <f t="shared" si="977"/>
        <v>0</v>
      </c>
      <c r="CG137" s="22">
        <v>0</v>
      </c>
      <c r="CH137" s="20">
        <f t="shared" si="978"/>
        <v>0</v>
      </c>
      <c r="CI137" s="22"/>
      <c r="CJ137" s="20">
        <f t="shared" si="979"/>
        <v>0</v>
      </c>
      <c r="CK137" s="22">
        <v>0</v>
      </c>
      <c r="CL137" s="20">
        <f t="shared" si="980"/>
        <v>0</v>
      </c>
      <c r="CM137" s="22"/>
      <c r="CN137" s="20">
        <f t="shared" si="981"/>
        <v>0</v>
      </c>
      <c r="CO137" s="22">
        <v>0</v>
      </c>
      <c r="CP137" s="20">
        <f t="shared" si="982"/>
        <v>0</v>
      </c>
      <c r="CQ137" s="22">
        <v>0</v>
      </c>
      <c r="CR137" s="20">
        <f t="shared" si="983"/>
        <v>0</v>
      </c>
      <c r="CS137" s="22">
        <v>0</v>
      </c>
      <c r="CT137" s="20">
        <f t="shared" si="984"/>
        <v>0</v>
      </c>
      <c r="CU137" s="20"/>
      <c r="CV137" s="20"/>
      <c r="CW137" s="20"/>
      <c r="CX137" s="20"/>
      <c r="CY137" s="53">
        <f t="shared" si="985"/>
        <v>0</v>
      </c>
      <c r="CZ137" s="53">
        <f t="shared" si="985"/>
        <v>0</v>
      </c>
    </row>
    <row r="138" spans="1:104" ht="30" x14ac:dyDescent="0.25">
      <c r="A138" s="66"/>
      <c r="B138" s="65">
        <v>95</v>
      </c>
      <c r="C138" s="16" t="s">
        <v>245</v>
      </c>
      <c r="D138" s="21">
        <f>D137</f>
        <v>9860</v>
      </c>
      <c r="E138" s="21">
        <v>9959</v>
      </c>
      <c r="F138" s="18">
        <v>1.57</v>
      </c>
      <c r="G138" s="18"/>
      <c r="H138" s="29">
        <v>1</v>
      </c>
      <c r="I138" s="30"/>
      <c r="J138" s="17">
        <v>1.4</v>
      </c>
      <c r="K138" s="17">
        <v>1.68</v>
      </c>
      <c r="L138" s="17">
        <v>2.23</v>
      </c>
      <c r="M138" s="19">
        <v>2.57</v>
      </c>
      <c r="N138" s="22">
        <v>0</v>
      </c>
      <c r="O138" s="20">
        <f t="shared" si="943"/>
        <v>0</v>
      </c>
      <c r="P138" s="22">
        <v>0</v>
      </c>
      <c r="Q138" s="20">
        <f t="shared" si="944"/>
        <v>0</v>
      </c>
      <c r="R138" s="21"/>
      <c r="S138" s="20">
        <f t="shared" si="945"/>
        <v>0</v>
      </c>
      <c r="T138" s="22">
        <v>0</v>
      </c>
      <c r="U138" s="20">
        <f t="shared" si="946"/>
        <v>0</v>
      </c>
      <c r="V138" s="22">
        <v>0</v>
      </c>
      <c r="W138" s="20">
        <f t="shared" si="947"/>
        <v>0</v>
      </c>
      <c r="X138" s="22">
        <v>0</v>
      </c>
      <c r="Y138" s="20">
        <f t="shared" si="948"/>
        <v>0</v>
      </c>
      <c r="Z138" s="22"/>
      <c r="AA138" s="20">
        <f t="shared" si="949"/>
        <v>0</v>
      </c>
      <c r="AB138" s="22">
        <v>0</v>
      </c>
      <c r="AC138" s="20">
        <f t="shared" si="950"/>
        <v>0</v>
      </c>
      <c r="AD138" s="21"/>
      <c r="AE138" s="20">
        <f t="shared" si="951"/>
        <v>0</v>
      </c>
      <c r="AF138" s="22">
        <v>0</v>
      </c>
      <c r="AG138" s="20">
        <f t="shared" si="952"/>
        <v>0</v>
      </c>
      <c r="AH138" s="22">
        <v>0</v>
      </c>
      <c r="AI138" s="20">
        <f t="shared" si="953"/>
        <v>0</v>
      </c>
      <c r="AJ138" s="22"/>
      <c r="AK138" s="20">
        <f t="shared" si="954"/>
        <v>0</v>
      </c>
      <c r="AL138" s="22">
        <v>0</v>
      </c>
      <c r="AM138" s="20">
        <f t="shared" si="955"/>
        <v>0</v>
      </c>
      <c r="AN138" s="22">
        <v>0</v>
      </c>
      <c r="AO138" s="20">
        <f t="shared" si="956"/>
        <v>0</v>
      </c>
      <c r="AP138" s="22">
        <v>0</v>
      </c>
      <c r="AQ138" s="20">
        <f t="shared" si="957"/>
        <v>0</v>
      </c>
      <c r="AR138" s="22">
        <v>0</v>
      </c>
      <c r="AS138" s="20">
        <f t="shared" si="958"/>
        <v>0</v>
      </c>
      <c r="AT138" s="22">
        <v>0</v>
      </c>
      <c r="AU138" s="20">
        <f t="shared" si="959"/>
        <v>0</v>
      </c>
      <c r="AV138" s="22">
        <v>0</v>
      </c>
      <c r="AW138" s="20">
        <f t="shared" si="960"/>
        <v>0</v>
      </c>
      <c r="AX138" s="22">
        <v>0</v>
      </c>
      <c r="AY138" s="20">
        <f t="shared" si="961"/>
        <v>0</v>
      </c>
      <c r="AZ138" s="22">
        <v>0</v>
      </c>
      <c r="BA138" s="20">
        <f t="shared" si="962"/>
        <v>0</v>
      </c>
      <c r="BB138" s="22"/>
      <c r="BC138" s="20">
        <f t="shared" si="963"/>
        <v>0</v>
      </c>
      <c r="BD138" s="22"/>
      <c r="BE138" s="20">
        <f t="shared" si="964"/>
        <v>0</v>
      </c>
      <c r="BF138" s="22"/>
      <c r="BG138" s="20">
        <f t="shared" si="965"/>
        <v>0</v>
      </c>
      <c r="BH138" s="22">
        <v>0</v>
      </c>
      <c r="BI138" s="20">
        <f t="shared" si="966"/>
        <v>0</v>
      </c>
      <c r="BJ138" s="22">
        <v>0</v>
      </c>
      <c r="BK138" s="20">
        <f t="shared" si="967"/>
        <v>0</v>
      </c>
      <c r="BL138" s="22"/>
      <c r="BM138" s="20">
        <f t="shared" si="968"/>
        <v>0</v>
      </c>
      <c r="BN138" s="22"/>
      <c r="BO138" s="20">
        <f t="shared" si="969"/>
        <v>0</v>
      </c>
      <c r="BP138" s="22"/>
      <c r="BQ138" s="20">
        <f t="shared" si="970"/>
        <v>0</v>
      </c>
      <c r="BR138" s="22">
        <v>0</v>
      </c>
      <c r="BS138" s="20">
        <f t="shared" si="971"/>
        <v>0</v>
      </c>
      <c r="BT138" s="22">
        <v>0</v>
      </c>
      <c r="BU138" s="20">
        <f t="shared" si="972"/>
        <v>0</v>
      </c>
      <c r="BV138" s="22">
        <v>0</v>
      </c>
      <c r="BW138" s="20">
        <f t="shared" si="973"/>
        <v>0</v>
      </c>
      <c r="BX138" s="20">
        <v>0</v>
      </c>
      <c r="BY138" s="22">
        <v>0</v>
      </c>
      <c r="BZ138" s="20">
        <f t="shared" si="974"/>
        <v>0</v>
      </c>
      <c r="CA138" s="22"/>
      <c r="CB138" s="20">
        <f t="shared" si="975"/>
        <v>0</v>
      </c>
      <c r="CC138" s="22">
        <v>0</v>
      </c>
      <c r="CD138" s="20">
        <f t="shared" si="976"/>
        <v>0</v>
      </c>
      <c r="CE138" s="22">
        <v>0</v>
      </c>
      <c r="CF138" s="20">
        <f t="shared" si="977"/>
        <v>0</v>
      </c>
      <c r="CG138" s="22">
        <v>0</v>
      </c>
      <c r="CH138" s="20">
        <f t="shared" si="978"/>
        <v>0</v>
      </c>
      <c r="CI138" s="22"/>
      <c r="CJ138" s="20">
        <f t="shared" si="979"/>
        <v>0</v>
      </c>
      <c r="CK138" s="22">
        <v>0</v>
      </c>
      <c r="CL138" s="20">
        <f t="shared" si="980"/>
        <v>0</v>
      </c>
      <c r="CM138" s="22"/>
      <c r="CN138" s="20">
        <f t="shared" si="981"/>
        <v>0</v>
      </c>
      <c r="CO138" s="22">
        <v>0</v>
      </c>
      <c r="CP138" s="20">
        <f t="shared" si="982"/>
        <v>0</v>
      </c>
      <c r="CQ138" s="22">
        <v>0</v>
      </c>
      <c r="CR138" s="20">
        <f t="shared" si="983"/>
        <v>0</v>
      </c>
      <c r="CS138" s="22">
        <v>0</v>
      </c>
      <c r="CT138" s="20">
        <f t="shared" si="984"/>
        <v>0</v>
      </c>
      <c r="CU138" s="20"/>
      <c r="CV138" s="20"/>
      <c r="CW138" s="20"/>
      <c r="CX138" s="20"/>
      <c r="CY138" s="53">
        <f t="shared" si="985"/>
        <v>0</v>
      </c>
      <c r="CZ138" s="53">
        <f t="shared" si="985"/>
        <v>0</v>
      </c>
    </row>
    <row r="139" spans="1:104" ht="30" x14ac:dyDescent="0.25">
      <c r="A139" s="66"/>
      <c r="B139" s="65">
        <v>96</v>
      </c>
      <c r="C139" s="16" t="s">
        <v>246</v>
      </c>
      <c r="D139" s="21">
        <f>D138</f>
        <v>9860</v>
      </c>
      <c r="E139" s="21">
        <v>9959</v>
      </c>
      <c r="F139" s="18">
        <v>2.2599999999999998</v>
      </c>
      <c r="G139" s="18"/>
      <c r="H139" s="29">
        <v>1</v>
      </c>
      <c r="I139" s="30"/>
      <c r="J139" s="17">
        <v>1.4</v>
      </c>
      <c r="K139" s="17">
        <v>1.68</v>
      </c>
      <c r="L139" s="17">
        <v>2.23</v>
      </c>
      <c r="M139" s="19">
        <v>2.57</v>
      </c>
      <c r="N139" s="22">
        <v>0</v>
      </c>
      <c r="O139" s="20">
        <f t="shared" si="943"/>
        <v>0</v>
      </c>
      <c r="P139" s="22">
        <v>0</v>
      </c>
      <c r="Q139" s="20">
        <f t="shared" si="944"/>
        <v>0</v>
      </c>
      <c r="R139" s="21"/>
      <c r="S139" s="20">
        <f t="shared" si="945"/>
        <v>0</v>
      </c>
      <c r="T139" s="22">
        <v>0</v>
      </c>
      <c r="U139" s="20">
        <f t="shared" si="946"/>
        <v>0</v>
      </c>
      <c r="V139" s="22">
        <v>0</v>
      </c>
      <c r="W139" s="20">
        <f t="shared" si="947"/>
        <v>0</v>
      </c>
      <c r="X139" s="22">
        <v>0</v>
      </c>
      <c r="Y139" s="20">
        <f t="shared" si="948"/>
        <v>0</v>
      </c>
      <c r="Z139" s="22"/>
      <c r="AA139" s="20">
        <f t="shared" si="949"/>
        <v>0</v>
      </c>
      <c r="AB139" s="22">
        <v>0</v>
      </c>
      <c r="AC139" s="20">
        <f t="shared" si="950"/>
        <v>0</v>
      </c>
      <c r="AD139" s="21"/>
      <c r="AE139" s="20">
        <f t="shared" si="951"/>
        <v>0</v>
      </c>
      <c r="AF139" s="22">
        <v>0</v>
      </c>
      <c r="AG139" s="20">
        <f t="shared" si="952"/>
        <v>0</v>
      </c>
      <c r="AH139" s="22">
        <v>0</v>
      </c>
      <c r="AI139" s="20">
        <f t="shared" si="953"/>
        <v>0</v>
      </c>
      <c r="AJ139" s="22"/>
      <c r="AK139" s="20">
        <f t="shared" si="954"/>
        <v>0</v>
      </c>
      <c r="AL139" s="22">
        <v>0</v>
      </c>
      <c r="AM139" s="20">
        <f t="shared" si="955"/>
        <v>0</v>
      </c>
      <c r="AN139" s="22">
        <v>0</v>
      </c>
      <c r="AO139" s="20">
        <f t="shared" si="956"/>
        <v>0</v>
      </c>
      <c r="AP139" s="22">
        <v>0</v>
      </c>
      <c r="AQ139" s="20">
        <f t="shared" si="957"/>
        <v>0</v>
      </c>
      <c r="AR139" s="22">
        <v>0</v>
      </c>
      <c r="AS139" s="20">
        <f t="shared" si="958"/>
        <v>0</v>
      </c>
      <c r="AT139" s="22">
        <v>0</v>
      </c>
      <c r="AU139" s="20">
        <f t="shared" si="959"/>
        <v>0</v>
      </c>
      <c r="AV139" s="22">
        <v>0</v>
      </c>
      <c r="AW139" s="20">
        <f t="shared" si="960"/>
        <v>0</v>
      </c>
      <c r="AX139" s="22">
        <v>0</v>
      </c>
      <c r="AY139" s="20">
        <f t="shared" si="961"/>
        <v>0</v>
      </c>
      <c r="AZ139" s="22">
        <v>0</v>
      </c>
      <c r="BA139" s="20">
        <f t="shared" si="962"/>
        <v>0</v>
      </c>
      <c r="BB139" s="22"/>
      <c r="BC139" s="20">
        <f t="shared" si="963"/>
        <v>0</v>
      </c>
      <c r="BD139" s="22"/>
      <c r="BE139" s="20">
        <f t="shared" si="964"/>
        <v>0</v>
      </c>
      <c r="BF139" s="22">
        <v>0</v>
      </c>
      <c r="BG139" s="20">
        <f t="shared" si="965"/>
        <v>0</v>
      </c>
      <c r="BH139" s="22">
        <v>0</v>
      </c>
      <c r="BI139" s="20">
        <f t="shared" si="966"/>
        <v>0</v>
      </c>
      <c r="BJ139" s="22">
        <v>0</v>
      </c>
      <c r="BK139" s="20">
        <f t="shared" si="967"/>
        <v>0</v>
      </c>
      <c r="BL139" s="22">
        <v>0</v>
      </c>
      <c r="BM139" s="20">
        <f t="shared" si="968"/>
        <v>0</v>
      </c>
      <c r="BN139" s="22"/>
      <c r="BO139" s="20">
        <f t="shared" si="969"/>
        <v>0</v>
      </c>
      <c r="BP139" s="22"/>
      <c r="BQ139" s="20">
        <f t="shared" si="970"/>
        <v>0</v>
      </c>
      <c r="BR139" s="22">
        <v>0</v>
      </c>
      <c r="BS139" s="20">
        <f t="shared" si="971"/>
        <v>0</v>
      </c>
      <c r="BT139" s="22">
        <v>0</v>
      </c>
      <c r="BU139" s="20">
        <f t="shared" si="972"/>
        <v>0</v>
      </c>
      <c r="BV139" s="22">
        <v>0</v>
      </c>
      <c r="BW139" s="20">
        <f t="shared" si="973"/>
        <v>0</v>
      </c>
      <c r="BX139" s="20">
        <v>0</v>
      </c>
      <c r="BY139" s="22">
        <v>0</v>
      </c>
      <c r="BZ139" s="20">
        <f t="shared" si="974"/>
        <v>0</v>
      </c>
      <c r="CA139" s="22"/>
      <c r="CB139" s="20">
        <f t="shared" si="975"/>
        <v>0</v>
      </c>
      <c r="CC139" s="22">
        <v>0</v>
      </c>
      <c r="CD139" s="20">
        <f t="shared" si="976"/>
        <v>0</v>
      </c>
      <c r="CE139" s="22">
        <v>0</v>
      </c>
      <c r="CF139" s="20">
        <f t="shared" si="977"/>
        <v>0</v>
      </c>
      <c r="CG139" s="22">
        <v>0</v>
      </c>
      <c r="CH139" s="20">
        <f t="shared" si="978"/>
        <v>0</v>
      </c>
      <c r="CI139" s="22"/>
      <c r="CJ139" s="20">
        <f t="shared" si="979"/>
        <v>0</v>
      </c>
      <c r="CK139" s="22">
        <v>0</v>
      </c>
      <c r="CL139" s="20">
        <f t="shared" si="980"/>
        <v>0</v>
      </c>
      <c r="CM139" s="22"/>
      <c r="CN139" s="20">
        <f t="shared" si="981"/>
        <v>0</v>
      </c>
      <c r="CO139" s="22">
        <v>0</v>
      </c>
      <c r="CP139" s="20">
        <f t="shared" si="982"/>
        <v>0</v>
      </c>
      <c r="CQ139" s="22">
        <v>0</v>
      </c>
      <c r="CR139" s="20">
        <f t="shared" si="983"/>
        <v>0</v>
      </c>
      <c r="CS139" s="22">
        <v>0</v>
      </c>
      <c r="CT139" s="20">
        <f t="shared" si="984"/>
        <v>0</v>
      </c>
      <c r="CU139" s="20"/>
      <c r="CV139" s="20"/>
      <c r="CW139" s="20"/>
      <c r="CX139" s="20"/>
      <c r="CY139" s="53">
        <f t="shared" si="985"/>
        <v>0</v>
      </c>
      <c r="CZ139" s="53">
        <f t="shared" si="985"/>
        <v>0</v>
      </c>
    </row>
    <row r="140" spans="1:104" ht="30" x14ac:dyDescent="0.25">
      <c r="A140" s="66"/>
      <c r="B140" s="65">
        <v>97</v>
      </c>
      <c r="C140" s="16" t="s">
        <v>247</v>
      </c>
      <c r="D140" s="21">
        <f>D139</f>
        <v>9860</v>
      </c>
      <c r="E140" s="21">
        <v>9959</v>
      </c>
      <c r="F140" s="18">
        <v>3.24</v>
      </c>
      <c r="G140" s="18"/>
      <c r="H140" s="29">
        <v>1</v>
      </c>
      <c r="I140" s="30"/>
      <c r="J140" s="17">
        <v>1.4</v>
      </c>
      <c r="K140" s="17">
        <v>1.68</v>
      </c>
      <c r="L140" s="17">
        <v>2.23</v>
      </c>
      <c r="M140" s="19">
        <v>2.57</v>
      </c>
      <c r="N140" s="56"/>
      <c r="O140" s="20">
        <f t="shared" si="943"/>
        <v>0</v>
      </c>
      <c r="P140" s="56"/>
      <c r="Q140" s="20">
        <f t="shared" si="944"/>
        <v>0</v>
      </c>
      <c r="R140" s="21"/>
      <c r="S140" s="20">
        <f t="shared" si="945"/>
        <v>0</v>
      </c>
      <c r="T140" s="56"/>
      <c r="U140" s="20">
        <f t="shared" si="946"/>
        <v>0</v>
      </c>
      <c r="V140" s="56"/>
      <c r="W140" s="20">
        <f t="shared" si="947"/>
        <v>0</v>
      </c>
      <c r="X140" s="56"/>
      <c r="Y140" s="20">
        <f t="shared" si="948"/>
        <v>0</v>
      </c>
      <c r="Z140" s="22"/>
      <c r="AA140" s="20">
        <f t="shared" si="949"/>
        <v>0</v>
      </c>
      <c r="AB140" s="56"/>
      <c r="AC140" s="20">
        <f t="shared" si="950"/>
        <v>0</v>
      </c>
      <c r="AD140" s="21"/>
      <c r="AE140" s="20">
        <f t="shared" si="951"/>
        <v>0</v>
      </c>
      <c r="AF140" s="56"/>
      <c r="AG140" s="20">
        <f t="shared" si="952"/>
        <v>0</v>
      </c>
      <c r="AH140" s="56"/>
      <c r="AI140" s="20">
        <f t="shared" si="953"/>
        <v>0</v>
      </c>
      <c r="AJ140" s="22"/>
      <c r="AK140" s="20">
        <f t="shared" si="954"/>
        <v>0</v>
      </c>
      <c r="AL140" s="56"/>
      <c r="AM140" s="20">
        <f t="shared" si="955"/>
        <v>0</v>
      </c>
      <c r="AN140" s="56"/>
      <c r="AO140" s="20">
        <f t="shared" si="956"/>
        <v>0</v>
      </c>
      <c r="AP140" s="56"/>
      <c r="AQ140" s="20">
        <f t="shared" si="957"/>
        <v>0</v>
      </c>
      <c r="AR140" s="56"/>
      <c r="AS140" s="20">
        <f t="shared" si="958"/>
        <v>0</v>
      </c>
      <c r="AT140" s="56"/>
      <c r="AU140" s="20">
        <f t="shared" si="959"/>
        <v>0</v>
      </c>
      <c r="AV140" s="56"/>
      <c r="AW140" s="20">
        <f t="shared" si="960"/>
        <v>0</v>
      </c>
      <c r="AX140" s="56"/>
      <c r="AY140" s="20">
        <f t="shared" si="961"/>
        <v>0</v>
      </c>
      <c r="AZ140" s="56"/>
      <c r="BA140" s="20">
        <f t="shared" si="962"/>
        <v>0</v>
      </c>
      <c r="BB140" s="56"/>
      <c r="BC140" s="20">
        <f t="shared" si="963"/>
        <v>0</v>
      </c>
      <c r="BD140" s="56"/>
      <c r="BE140" s="20">
        <f t="shared" si="964"/>
        <v>0</v>
      </c>
      <c r="BF140" s="56"/>
      <c r="BG140" s="20">
        <f t="shared" si="965"/>
        <v>0</v>
      </c>
      <c r="BH140" s="56"/>
      <c r="BI140" s="20">
        <f t="shared" si="966"/>
        <v>0</v>
      </c>
      <c r="BJ140" s="56"/>
      <c r="BK140" s="20">
        <f t="shared" si="967"/>
        <v>0</v>
      </c>
      <c r="BL140" s="56"/>
      <c r="BM140" s="20">
        <f t="shared" si="968"/>
        <v>0</v>
      </c>
      <c r="BN140" s="22"/>
      <c r="BO140" s="20">
        <f t="shared" si="969"/>
        <v>0</v>
      </c>
      <c r="BP140" s="56"/>
      <c r="BQ140" s="20">
        <f t="shared" si="970"/>
        <v>0</v>
      </c>
      <c r="BR140" s="56"/>
      <c r="BS140" s="20">
        <f t="shared" si="971"/>
        <v>0</v>
      </c>
      <c r="BT140" s="56"/>
      <c r="BU140" s="20">
        <f t="shared" si="972"/>
        <v>0</v>
      </c>
      <c r="BV140" s="56"/>
      <c r="BW140" s="20">
        <f t="shared" si="973"/>
        <v>0</v>
      </c>
      <c r="BX140" s="20">
        <v>0</v>
      </c>
      <c r="BY140" s="56"/>
      <c r="BZ140" s="20">
        <f t="shared" si="974"/>
        <v>0</v>
      </c>
      <c r="CA140" s="22"/>
      <c r="CB140" s="20">
        <f t="shared" si="975"/>
        <v>0</v>
      </c>
      <c r="CC140" s="56"/>
      <c r="CD140" s="20">
        <f t="shared" si="976"/>
        <v>0</v>
      </c>
      <c r="CE140" s="56"/>
      <c r="CF140" s="20">
        <f t="shared" si="977"/>
        <v>0</v>
      </c>
      <c r="CG140" s="56"/>
      <c r="CH140" s="20">
        <f t="shared" si="978"/>
        <v>0</v>
      </c>
      <c r="CI140" s="22"/>
      <c r="CJ140" s="20">
        <f t="shared" si="979"/>
        <v>0</v>
      </c>
      <c r="CK140" s="56"/>
      <c r="CL140" s="20">
        <f t="shared" si="980"/>
        <v>0</v>
      </c>
      <c r="CM140" s="22"/>
      <c r="CN140" s="20">
        <f t="shared" si="981"/>
        <v>0</v>
      </c>
      <c r="CO140" s="56"/>
      <c r="CP140" s="20">
        <f t="shared" si="982"/>
        <v>0</v>
      </c>
      <c r="CQ140" s="56"/>
      <c r="CR140" s="20">
        <f t="shared" si="983"/>
        <v>0</v>
      </c>
      <c r="CS140" s="56"/>
      <c r="CT140" s="20">
        <f t="shared" si="984"/>
        <v>0</v>
      </c>
      <c r="CU140" s="20"/>
      <c r="CV140" s="20"/>
      <c r="CW140" s="20"/>
      <c r="CX140" s="20"/>
      <c r="CY140" s="53">
        <f t="shared" si="985"/>
        <v>0</v>
      </c>
      <c r="CZ140" s="53">
        <f t="shared" si="985"/>
        <v>0</v>
      </c>
    </row>
    <row r="141" spans="1:104" ht="30" x14ac:dyDescent="0.25">
      <c r="A141" s="66"/>
      <c r="B141" s="65">
        <v>98</v>
      </c>
      <c r="C141" s="23" t="s">
        <v>248</v>
      </c>
      <c r="D141" s="21">
        <f>D139</f>
        <v>9860</v>
      </c>
      <c r="E141" s="21">
        <v>9959</v>
      </c>
      <c r="F141" s="18">
        <v>2.06</v>
      </c>
      <c r="G141" s="18"/>
      <c r="H141" s="29">
        <v>1</v>
      </c>
      <c r="I141" s="30"/>
      <c r="J141" s="17">
        <v>1.4</v>
      </c>
      <c r="K141" s="17">
        <v>1.68</v>
      </c>
      <c r="L141" s="17">
        <v>2.23</v>
      </c>
      <c r="M141" s="19">
        <v>2.57</v>
      </c>
      <c r="N141" s="22">
        <v>0</v>
      </c>
      <c r="O141" s="20">
        <f t="shared" si="943"/>
        <v>0</v>
      </c>
      <c r="P141" s="22">
        <v>0</v>
      </c>
      <c r="Q141" s="20">
        <f t="shared" si="944"/>
        <v>0</v>
      </c>
      <c r="R141" s="21"/>
      <c r="S141" s="20">
        <f t="shared" si="945"/>
        <v>0</v>
      </c>
      <c r="T141" s="22">
        <v>0</v>
      </c>
      <c r="U141" s="20">
        <f t="shared" si="946"/>
        <v>0</v>
      </c>
      <c r="V141" s="22">
        <v>0</v>
      </c>
      <c r="W141" s="20">
        <f t="shared" si="947"/>
        <v>0</v>
      </c>
      <c r="X141" s="22">
        <v>0</v>
      </c>
      <c r="Y141" s="20">
        <f t="shared" si="948"/>
        <v>0</v>
      </c>
      <c r="Z141" s="22"/>
      <c r="AA141" s="20">
        <f t="shared" si="949"/>
        <v>0</v>
      </c>
      <c r="AB141" s="22">
        <v>0</v>
      </c>
      <c r="AC141" s="20">
        <f t="shared" si="950"/>
        <v>0</v>
      </c>
      <c r="AD141" s="21"/>
      <c r="AE141" s="20">
        <f t="shared" si="951"/>
        <v>0</v>
      </c>
      <c r="AF141" s="22">
        <v>0</v>
      </c>
      <c r="AG141" s="20">
        <f t="shared" si="952"/>
        <v>0</v>
      </c>
      <c r="AH141" s="22">
        <v>0</v>
      </c>
      <c r="AI141" s="20">
        <f t="shared" si="953"/>
        <v>0</v>
      </c>
      <c r="AJ141" s="22"/>
      <c r="AK141" s="20">
        <f t="shared" si="954"/>
        <v>0</v>
      </c>
      <c r="AL141" s="22">
        <v>0</v>
      </c>
      <c r="AM141" s="20">
        <f t="shared" si="955"/>
        <v>0</v>
      </c>
      <c r="AN141" s="22">
        <v>0</v>
      </c>
      <c r="AO141" s="20">
        <f t="shared" si="956"/>
        <v>0</v>
      </c>
      <c r="AP141" s="22">
        <v>0</v>
      </c>
      <c r="AQ141" s="20">
        <f t="shared" si="957"/>
        <v>0</v>
      </c>
      <c r="AR141" s="22">
        <v>0</v>
      </c>
      <c r="AS141" s="20">
        <f t="shared" si="958"/>
        <v>0</v>
      </c>
      <c r="AT141" s="22">
        <v>0</v>
      </c>
      <c r="AU141" s="20">
        <f t="shared" si="959"/>
        <v>0</v>
      </c>
      <c r="AV141" s="22">
        <v>0</v>
      </c>
      <c r="AW141" s="20">
        <f t="shared" si="960"/>
        <v>0</v>
      </c>
      <c r="AX141" s="22">
        <v>0</v>
      </c>
      <c r="AY141" s="20">
        <f t="shared" si="961"/>
        <v>0</v>
      </c>
      <c r="AZ141" s="22">
        <v>0</v>
      </c>
      <c r="BA141" s="20">
        <f t="shared" si="962"/>
        <v>0</v>
      </c>
      <c r="BB141" s="22"/>
      <c r="BC141" s="20">
        <f t="shared" si="963"/>
        <v>0</v>
      </c>
      <c r="BD141" s="22"/>
      <c r="BE141" s="20">
        <f t="shared" si="964"/>
        <v>0</v>
      </c>
      <c r="BF141" s="22">
        <v>0</v>
      </c>
      <c r="BG141" s="20">
        <f t="shared" si="965"/>
        <v>0</v>
      </c>
      <c r="BH141" s="22">
        <v>0</v>
      </c>
      <c r="BI141" s="20">
        <f t="shared" si="966"/>
        <v>0</v>
      </c>
      <c r="BJ141" s="22">
        <v>0</v>
      </c>
      <c r="BK141" s="20">
        <f t="shared" si="967"/>
        <v>0</v>
      </c>
      <c r="BL141" s="22">
        <v>0</v>
      </c>
      <c r="BM141" s="20">
        <f t="shared" si="968"/>
        <v>0</v>
      </c>
      <c r="BN141" s="22"/>
      <c r="BO141" s="20">
        <f t="shared" si="969"/>
        <v>0</v>
      </c>
      <c r="BP141" s="22"/>
      <c r="BQ141" s="20">
        <f t="shared" si="970"/>
        <v>0</v>
      </c>
      <c r="BR141" s="22">
        <v>0</v>
      </c>
      <c r="BS141" s="20">
        <f t="shared" si="971"/>
        <v>0</v>
      </c>
      <c r="BT141" s="22">
        <v>0</v>
      </c>
      <c r="BU141" s="20">
        <f t="shared" si="972"/>
        <v>0</v>
      </c>
      <c r="BV141" s="22">
        <v>0</v>
      </c>
      <c r="BW141" s="20">
        <f t="shared" si="973"/>
        <v>0</v>
      </c>
      <c r="BX141" s="20">
        <v>0</v>
      </c>
      <c r="BY141" s="22">
        <v>0</v>
      </c>
      <c r="BZ141" s="20">
        <f t="shared" si="974"/>
        <v>0</v>
      </c>
      <c r="CA141" s="22"/>
      <c r="CB141" s="20">
        <f t="shared" si="975"/>
        <v>0</v>
      </c>
      <c r="CC141" s="22">
        <v>0</v>
      </c>
      <c r="CD141" s="20">
        <f t="shared" si="976"/>
        <v>0</v>
      </c>
      <c r="CE141" s="22">
        <v>0</v>
      </c>
      <c r="CF141" s="20">
        <f t="shared" si="977"/>
        <v>0</v>
      </c>
      <c r="CG141" s="22">
        <v>0</v>
      </c>
      <c r="CH141" s="20">
        <f t="shared" si="978"/>
        <v>0</v>
      </c>
      <c r="CI141" s="22"/>
      <c r="CJ141" s="20">
        <f t="shared" si="979"/>
        <v>0</v>
      </c>
      <c r="CK141" s="22">
        <v>0</v>
      </c>
      <c r="CL141" s="20">
        <f t="shared" si="980"/>
        <v>0</v>
      </c>
      <c r="CM141" s="22"/>
      <c r="CN141" s="20">
        <f t="shared" si="981"/>
        <v>0</v>
      </c>
      <c r="CO141" s="22">
        <v>0</v>
      </c>
      <c r="CP141" s="20">
        <f t="shared" si="982"/>
        <v>0</v>
      </c>
      <c r="CQ141" s="22">
        <v>0</v>
      </c>
      <c r="CR141" s="20">
        <f t="shared" si="983"/>
        <v>0</v>
      </c>
      <c r="CS141" s="22">
        <v>0</v>
      </c>
      <c r="CT141" s="20">
        <f t="shared" si="984"/>
        <v>0</v>
      </c>
      <c r="CU141" s="20"/>
      <c r="CV141" s="20"/>
      <c r="CW141" s="20"/>
      <c r="CX141" s="20"/>
      <c r="CY141" s="53">
        <f t="shared" si="985"/>
        <v>0</v>
      </c>
      <c r="CZ141" s="53">
        <f t="shared" si="985"/>
        <v>0</v>
      </c>
    </row>
    <row r="142" spans="1:104" ht="30" x14ac:dyDescent="0.25">
      <c r="A142" s="66"/>
      <c r="B142" s="65">
        <v>99</v>
      </c>
      <c r="C142" s="23" t="s">
        <v>249</v>
      </c>
      <c r="D142" s="21">
        <f>D141</f>
        <v>9860</v>
      </c>
      <c r="E142" s="21">
        <v>9959</v>
      </c>
      <c r="F142" s="18">
        <v>2.17</v>
      </c>
      <c r="G142" s="18"/>
      <c r="H142" s="29">
        <v>1</v>
      </c>
      <c r="I142" s="30"/>
      <c r="J142" s="17">
        <v>1.4</v>
      </c>
      <c r="K142" s="17">
        <v>1.68</v>
      </c>
      <c r="L142" s="17">
        <v>2.23</v>
      </c>
      <c r="M142" s="19">
        <v>2.57</v>
      </c>
      <c r="N142" s="22">
        <v>0</v>
      </c>
      <c r="O142" s="20">
        <f t="shared" si="943"/>
        <v>0</v>
      </c>
      <c r="P142" s="22">
        <v>0</v>
      </c>
      <c r="Q142" s="20">
        <f t="shared" si="944"/>
        <v>0</v>
      </c>
      <c r="R142" s="21"/>
      <c r="S142" s="20">
        <f t="shared" si="945"/>
        <v>0</v>
      </c>
      <c r="T142" s="22">
        <v>0</v>
      </c>
      <c r="U142" s="20">
        <f t="shared" si="946"/>
        <v>0</v>
      </c>
      <c r="V142" s="22">
        <v>0</v>
      </c>
      <c r="W142" s="20">
        <f t="shared" si="947"/>
        <v>0</v>
      </c>
      <c r="X142" s="22">
        <v>0</v>
      </c>
      <c r="Y142" s="20">
        <f t="shared" si="948"/>
        <v>0</v>
      </c>
      <c r="Z142" s="22"/>
      <c r="AA142" s="20">
        <f t="shared" si="949"/>
        <v>0</v>
      </c>
      <c r="AB142" s="22">
        <v>0</v>
      </c>
      <c r="AC142" s="20">
        <f t="shared" si="950"/>
        <v>0</v>
      </c>
      <c r="AD142" s="21"/>
      <c r="AE142" s="20">
        <f t="shared" si="951"/>
        <v>0</v>
      </c>
      <c r="AF142" s="22">
        <v>0</v>
      </c>
      <c r="AG142" s="20">
        <f t="shared" si="952"/>
        <v>0</v>
      </c>
      <c r="AH142" s="22">
        <v>0</v>
      </c>
      <c r="AI142" s="20">
        <f t="shared" si="953"/>
        <v>0</v>
      </c>
      <c r="AJ142" s="22"/>
      <c r="AK142" s="20">
        <f t="shared" si="954"/>
        <v>0</v>
      </c>
      <c r="AL142" s="22">
        <v>0</v>
      </c>
      <c r="AM142" s="20">
        <f t="shared" si="955"/>
        <v>0</v>
      </c>
      <c r="AN142" s="22">
        <v>0</v>
      </c>
      <c r="AO142" s="20">
        <f t="shared" si="956"/>
        <v>0</v>
      </c>
      <c r="AP142" s="22">
        <v>0</v>
      </c>
      <c r="AQ142" s="20">
        <f t="shared" si="957"/>
        <v>0</v>
      </c>
      <c r="AR142" s="22">
        <v>0</v>
      </c>
      <c r="AS142" s="20">
        <f t="shared" si="958"/>
        <v>0</v>
      </c>
      <c r="AT142" s="22">
        <v>0</v>
      </c>
      <c r="AU142" s="20">
        <f t="shared" si="959"/>
        <v>0</v>
      </c>
      <c r="AV142" s="22">
        <v>0</v>
      </c>
      <c r="AW142" s="20">
        <f t="shared" si="960"/>
        <v>0</v>
      </c>
      <c r="AX142" s="22">
        <v>0</v>
      </c>
      <c r="AY142" s="20">
        <f t="shared" si="961"/>
        <v>0</v>
      </c>
      <c r="AZ142" s="22">
        <v>0</v>
      </c>
      <c r="BA142" s="20">
        <f t="shared" si="962"/>
        <v>0</v>
      </c>
      <c r="BB142" s="22"/>
      <c r="BC142" s="20">
        <f t="shared" si="963"/>
        <v>0</v>
      </c>
      <c r="BD142" s="22"/>
      <c r="BE142" s="20">
        <f t="shared" si="964"/>
        <v>0</v>
      </c>
      <c r="BF142" s="22">
        <v>0</v>
      </c>
      <c r="BG142" s="20">
        <f t="shared" si="965"/>
        <v>0</v>
      </c>
      <c r="BH142" s="22">
        <v>0</v>
      </c>
      <c r="BI142" s="20">
        <f t="shared" si="966"/>
        <v>0</v>
      </c>
      <c r="BJ142" s="22">
        <v>0</v>
      </c>
      <c r="BK142" s="20">
        <f t="shared" si="967"/>
        <v>0</v>
      </c>
      <c r="BL142" s="22">
        <v>0</v>
      </c>
      <c r="BM142" s="20">
        <f t="shared" si="968"/>
        <v>0</v>
      </c>
      <c r="BN142" s="22"/>
      <c r="BO142" s="20">
        <f t="shared" si="969"/>
        <v>0</v>
      </c>
      <c r="BP142" s="22"/>
      <c r="BQ142" s="20">
        <f t="shared" si="970"/>
        <v>0</v>
      </c>
      <c r="BR142" s="22">
        <v>0</v>
      </c>
      <c r="BS142" s="20">
        <f t="shared" si="971"/>
        <v>0</v>
      </c>
      <c r="BT142" s="22">
        <v>0</v>
      </c>
      <c r="BU142" s="20">
        <f t="shared" si="972"/>
        <v>0</v>
      </c>
      <c r="BV142" s="22">
        <v>0</v>
      </c>
      <c r="BW142" s="20">
        <f t="shared" si="973"/>
        <v>0</v>
      </c>
      <c r="BX142" s="20">
        <v>0</v>
      </c>
      <c r="BY142" s="22">
        <v>0</v>
      </c>
      <c r="BZ142" s="20">
        <f t="shared" si="974"/>
        <v>0</v>
      </c>
      <c r="CA142" s="22"/>
      <c r="CB142" s="20">
        <f t="shared" si="975"/>
        <v>0</v>
      </c>
      <c r="CC142" s="22">
        <v>0</v>
      </c>
      <c r="CD142" s="20">
        <f t="shared" si="976"/>
        <v>0</v>
      </c>
      <c r="CE142" s="22">
        <v>0</v>
      </c>
      <c r="CF142" s="20">
        <f t="shared" si="977"/>
        <v>0</v>
      </c>
      <c r="CG142" s="22">
        <v>0</v>
      </c>
      <c r="CH142" s="20">
        <f t="shared" si="978"/>
        <v>0</v>
      </c>
      <c r="CI142" s="22"/>
      <c r="CJ142" s="20">
        <f t="shared" si="979"/>
        <v>0</v>
      </c>
      <c r="CK142" s="22">
        <v>0</v>
      </c>
      <c r="CL142" s="20">
        <f t="shared" si="980"/>
        <v>0</v>
      </c>
      <c r="CM142" s="22"/>
      <c r="CN142" s="20">
        <f t="shared" si="981"/>
        <v>0</v>
      </c>
      <c r="CO142" s="22">
        <v>0</v>
      </c>
      <c r="CP142" s="20">
        <f t="shared" si="982"/>
        <v>0</v>
      </c>
      <c r="CQ142" s="22">
        <v>0</v>
      </c>
      <c r="CR142" s="20">
        <f t="shared" si="983"/>
        <v>0</v>
      </c>
      <c r="CS142" s="22">
        <v>0</v>
      </c>
      <c r="CT142" s="20">
        <f t="shared" si="984"/>
        <v>0</v>
      </c>
      <c r="CU142" s="20"/>
      <c r="CV142" s="20"/>
      <c r="CW142" s="20"/>
      <c r="CX142" s="20"/>
      <c r="CY142" s="53">
        <f t="shared" si="985"/>
        <v>0</v>
      </c>
      <c r="CZ142" s="53">
        <f t="shared" si="985"/>
        <v>0</v>
      </c>
    </row>
    <row r="143" spans="1:104" x14ac:dyDescent="0.25">
      <c r="A143" s="75">
        <v>33</v>
      </c>
      <c r="B143" s="84"/>
      <c r="C143" s="71" t="s">
        <v>250</v>
      </c>
      <c r="D143" s="79"/>
      <c r="E143" s="79">
        <v>9959</v>
      </c>
      <c r="F143" s="80">
        <v>1.1000000000000001</v>
      </c>
      <c r="G143" s="80"/>
      <c r="H143" s="85"/>
      <c r="I143" s="86"/>
      <c r="J143" s="17"/>
      <c r="K143" s="17"/>
      <c r="L143" s="17"/>
      <c r="M143" s="19">
        <v>2.57</v>
      </c>
      <c r="N143" s="46">
        <f>N144</f>
        <v>0</v>
      </c>
      <c r="O143" s="46">
        <f>O144</f>
        <v>0</v>
      </c>
      <c r="P143" s="46">
        <f t="shared" ref="P143:CA143" si="986">P144</f>
        <v>0</v>
      </c>
      <c r="Q143" s="46">
        <f t="shared" si="986"/>
        <v>0</v>
      </c>
      <c r="R143" s="46">
        <f t="shared" si="986"/>
        <v>0</v>
      </c>
      <c r="S143" s="46">
        <f t="shared" si="986"/>
        <v>0</v>
      </c>
      <c r="T143" s="46">
        <f t="shared" si="986"/>
        <v>0</v>
      </c>
      <c r="U143" s="46">
        <f t="shared" si="986"/>
        <v>0</v>
      </c>
      <c r="V143" s="46">
        <f t="shared" si="986"/>
        <v>0</v>
      </c>
      <c r="W143" s="46">
        <f t="shared" si="986"/>
        <v>0</v>
      </c>
      <c r="X143" s="87">
        <f t="shared" si="986"/>
        <v>0</v>
      </c>
      <c r="Y143" s="87">
        <f t="shared" si="986"/>
        <v>0</v>
      </c>
      <c r="Z143" s="87">
        <f t="shared" si="986"/>
        <v>0</v>
      </c>
      <c r="AA143" s="87">
        <f t="shared" si="986"/>
        <v>0</v>
      </c>
      <c r="AB143" s="46">
        <f t="shared" si="986"/>
        <v>0</v>
      </c>
      <c r="AC143" s="46">
        <f t="shared" si="986"/>
        <v>0</v>
      </c>
      <c r="AD143" s="46">
        <f t="shared" si="986"/>
        <v>0</v>
      </c>
      <c r="AE143" s="46">
        <f t="shared" si="986"/>
        <v>0</v>
      </c>
      <c r="AF143" s="46">
        <f t="shared" si="986"/>
        <v>0</v>
      </c>
      <c r="AG143" s="46">
        <f t="shared" si="986"/>
        <v>0</v>
      </c>
      <c r="AH143" s="46">
        <f t="shared" si="986"/>
        <v>0</v>
      </c>
      <c r="AI143" s="46">
        <f t="shared" si="986"/>
        <v>0</v>
      </c>
      <c r="AJ143" s="46">
        <f t="shared" si="986"/>
        <v>0</v>
      </c>
      <c r="AK143" s="46">
        <f t="shared" si="986"/>
        <v>0</v>
      </c>
      <c r="AL143" s="46">
        <f t="shared" si="986"/>
        <v>0</v>
      </c>
      <c r="AM143" s="46">
        <f t="shared" si="986"/>
        <v>0</v>
      </c>
      <c r="AN143" s="46">
        <f t="shared" si="986"/>
        <v>0</v>
      </c>
      <c r="AO143" s="46">
        <f t="shared" si="986"/>
        <v>0</v>
      </c>
      <c r="AP143" s="46">
        <f t="shared" si="986"/>
        <v>0</v>
      </c>
      <c r="AQ143" s="46">
        <f t="shared" si="986"/>
        <v>0</v>
      </c>
      <c r="AR143" s="46">
        <f t="shared" si="986"/>
        <v>0</v>
      </c>
      <c r="AS143" s="46">
        <f t="shared" si="986"/>
        <v>0</v>
      </c>
      <c r="AT143" s="46">
        <f t="shared" si="986"/>
        <v>0</v>
      </c>
      <c r="AU143" s="46">
        <f t="shared" si="986"/>
        <v>0</v>
      </c>
      <c r="AV143" s="46">
        <f t="shared" si="986"/>
        <v>1</v>
      </c>
      <c r="AW143" s="46">
        <f t="shared" si="986"/>
        <v>18267.018</v>
      </c>
      <c r="AX143" s="46">
        <f t="shared" si="986"/>
        <v>0</v>
      </c>
      <c r="AY143" s="46">
        <f t="shared" si="986"/>
        <v>0</v>
      </c>
      <c r="AZ143" s="46">
        <f t="shared" si="986"/>
        <v>1</v>
      </c>
      <c r="BA143" s="46">
        <f t="shared" si="986"/>
        <v>15222.515000000001</v>
      </c>
      <c r="BB143" s="46">
        <f t="shared" si="986"/>
        <v>0</v>
      </c>
      <c r="BC143" s="46">
        <f t="shared" si="986"/>
        <v>0</v>
      </c>
      <c r="BD143" s="46">
        <f t="shared" si="986"/>
        <v>0</v>
      </c>
      <c r="BE143" s="46">
        <f t="shared" si="986"/>
        <v>0</v>
      </c>
      <c r="BF143" s="46">
        <f t="shared" si="986"/>
        <v>0</v>
      </c>
      <c r="BG143" s="46">
        <f t="shared" si="986"/>
        <v>0</v>
      </c>
      <c r="BH143" s="46">
        <f t="shared" si="986"/>
        <v>0</v>
      </c>
      <c r="BI143" s="46">
        <f t="shared" si="986"/>
        <v>0</v>
      </c>
      <c r="BJ143" s="46">
        <f t="shared" si="986"/>
        <v>0</v>
      </c>
      <c r="BK143" s="46">
        <f t="shared" si="986"/>
        <v>0</v>
      </c>
      <c r="BL143" s="46">
        <f t="shared" si="986"/>
        <v>0</v>
      </c>
      <c r="BM143" s="46">
        <f t="shared" si="986"/>
        <v>0</v>
      </c>
      <c r="BN143" s="46">
        <f t="shared" si="986"/>
        <v>0</v>
      </c>
      <c r="BO143" s="46">
        <f t="shared" si="986"/>
        <v>0</v>
      </c>
      <c r="BP143" s="46">
        <f t="shared" si="986"/>
        <v>0</v>
      </c>
      <c r="BQ143" s="46">
        <f t="shared" si="986"/>
        <v>0</v>
      </c>
      <c r="BR143" s="46">
        <f t="shared" si="986"/>
        <v>0</v>
      </c>
      <c r="BS143" s="46">
        <f t="shared" si="986"/>
        <v>0</v>
      </c>
      <c r="BT143" s="46">
        <f t="shared" si="986"/>
        <v>0</v>
      </c>
      <c r="BU143" s="46">
        <f t="shared" si="986"/>
        <v>0</v>
      </c>
      <c r="BV143" s="46">
        <f t="shared" si="986"/>
        <v>4</v>
      </c>
      <c r="BW143" s="46">
        <f t="shared" si="986"/>
        <v>73068.072</v>
      </c>
      <c r="BX143" s="46">
        <v>0</v>
      </c>
      <c r="BY143" s="46">
        <f t="shared" si="986"/>
        <v>0</v>
      </c>
      <c r="BZ143" s="46">
        <f t="shared" si="986"/>
        <v>0</v>
      </c>
      <c r="CA143" s="46">
        <f t="shared" si="986"/>
        <v>0</v>
      </c>
      <c r="CB143" s="46">
        <f t="shared" ref="CB143:CT143" si="987">CB144</f>
        <v>0</v>
      </c>
      <c r="CC143" s="46">
        <f t="shared" si="987"/>
        <v>0</v>
      </c>
      <c r="CD143" s="46">
        <f t="shared" si="987"/>
        <v>0</v>
      </c>
      <c r="CE143" s="46">
        <f t="shared" si="987"/>
        <v>0</v>
      </c>
      <c r="CF143" s="46">
        <f t="shared" si="987"/>
        <v>0</v>
      </c>
      <c r="CG143" s="46">
        <f t="shared" si="987"/>
        <v>0</v>
      </c>
      <c r="CH143" s="46">
        <f t="shared" si="987"/>
        <v>0</v>
      </c>
      <c r="CI143" s="46">
        <f t="shared" si="987"/>
        <v>0</v>
      </c>
      <c r="CJ143" s="46">
        <f t="shared" si="987"/>
        <v>0</v>
      </c>
      <c r="CK143" s="46">
        <f t="shared" si="987"/>
        <v>4</v>
      </c>
      <c r="CL143" s="46">
        <f t="shared" si="987"/>
        <v>60890.060000000005</v>
      </c>
      <c r="CM143" s="46">
        <f t="shared" si="987"/>
        <v>0</v>
      </c>
      <c r="CN143" s="46">
        <f t="shared" si="987"/>
        <v>0</v>
      </c>
      <c r="CO143" s="46">
        <f t="shared" si="987"/>
        <v>0</v>
      </c>
      <c r="CP143" s="46">
        <f t="shared" si="987"/>
        <v>0</v>
      </c>
      <c r="CQ143" s="46">
        <f t="shared" si="987"/>
        <v>0</v>
      </c>
      <c r="CR143" s="46">
        <f t="shared" si="987"/>
        <v>0</v>
      </c>
      <c r="CS143" s="46">
        <f t="shared" si="987"/>
        <v>0</v>
      </c>
      <c r="CT143" s="46">
        <f t="shared" si="987"/>
        <v>0</v>
      </c>
      <c r="CU143" s="46"/>
      <c r="CV143" s="46"/>
      <c r="CW143" s="46"/>
      <c r="CX143" s="46"/>
      <c r="CY143" s="46">
        <f t="shared" ref="CY143:CZ143" si="988">CY144</f>
        <v>10</v>
      </c>
      <c r="CZ143" s="46">
        <f t="shared" si="988"/>
        <v>167447.66500000001</v>
      </c>
    </row>
    <row r="144" spans="1:104" x14ac:dyDescent="0.25">
      <c r="A144" s="66"/>
      <c r="B144" s="65">
        <v>100</v>
      </c>
      <c r="C144" s="23" t="s">
        <v>251</v>
      </c>
      <c r="D144" s="21">
        <f>D142</f>
        <v>9860</v>
      </c>
      <c r="E144" s="21">
        <v>9959</v>
      </c>
      <c r="F144" s="18">
        <v>1.1000000000000001</v>
      </c>
      <c r="G144" s="18"/>
      <c r="H144" s="29">
        <v>1</v>
      </c>
      <c r="I144" s="30"/>
      <c r="J144" s="17">
        <v>1.4</v>
      </c>
      <c r="K144" s="17">
        <v>1.68</v>
      </c>
      <c r="L144" s="17">
        <v>2.23</v>
      </c>
      <c r="M144" s="19">
        <v>2.57</v>
      </c>
      <c r="N144" s="22">
        <v>0</v>
      </c>
      <c r="O144" s="20">
        <f>SUM(N144/12*9*$D144*$F144*$H144*$J144*O$9)+SUM(N144/12*3*$E144*$F144*$H144*$J144*O$9)</f>
        <v>0</v>
      </c>
      <c r="P144" s="22">
        <v>0</v>
      </c>
      <c r="Q144" s="20">
        <f>SUM(P144/12*9*$D144*$F144*$H144*$J144*Q$9)+SUM(P144/12*3*$E144*$F144*$H144*$J144*Q$9)</f>
        <v>0</v>
      </c>
      <c r="R144" s="21"/>
      <c r="S144" s="20">
        <f>SUM(R144/12*9*$D144*$F144*$H144*$J144*S$9)+SUM(R144/12*3*$E144*$F144*$H144*$J144*S$9)</f>
        <v>0</v>
      </c>
      <c r="T144" s="22">
        <v>0</v>
      </c>
      <c r="U144" s="20">
        <f>SUM(T144/12*9*$D144*$F144*$H144*$J144*U$9)+SUM(T144/12*3*$E144*$F144*$H144*$J144*U$9)</f>
        <v>0</v>
      </c>
      <c r="V144" s="22">
        <v>0</v>
      </c>
      <c r="W144" s="20">
        <f>SUM(V144/12*9*$D144*$F144*$H144*$J144*W$9)+SUM(V144/12*3*$E144*$F144*$H144*$J144*W$9)</f>
        <v>0</v>
      </c>
      <c r="X144" s="22">
        <v>0</v>
      </c>
      <c r="Y144" s="20">
        <f>SUM(X144/12*9*$D144*$F144*$H144*$J144*Y$9)+SUM(X144/12*3*$E144*$F144*$H144*$J144*Y$9)</f>
        <v>0</v>
      </c>
      <c r="Z144" s="22"/>
      <c r="AA144" s="20">
        <f>SUM(Z144/12*9*$D144*$F144*$H144*$J144*AA$9)+SUM(Z144/12*3*$E144*$F144*$H144*$J144*AA$9)</f>
        <v>0</v>
      </c>
      <c r="AB144" s="22">
        <v>0</v>
      </c>
      <c r="AC144" s="20">
        <f>SUM(AB144/12*9*$D144*$F144*$H144*$J144*AC$9)+SUM(AB144/12*3*$E144*$F144*$H144*$J144*AC$9)</f>
        <v>0</v>
      </c>
      <c r="AD144" s="21"/>
      <c r="AE144" s="20">
        <f>SUM(AD144/12*9*$D144*$F144*$H144*$J144*AE$9)+SUM(AD144/12*3*$E144*$F144*$H144*$J144*AE$9)</f>
        <v>0</v>
      </c>
      <c r="AF144" s="22">
        <v>0</v>
      </c>
      <c r="AG144" s="20">
        <f>SUM(AF144/12*9*$D144*$F144*$H144*$J144*AG$9)+SUM(AF144/12*3*$E144*$F144*$H144*$J144*AG$9)</f>
        <v>0</v>
      </c>
      <c r="AH144" s="22">
        <v>0</v>
      </c>
      <c r="AI144" s="20">
        <f>SUM(AH144/12*9*$D144*$F144*$H144*$J144*AI$9)+SUM(AH144/12*3*$E144*$F144*$H144*$J144*AI$9)</f>
        <v>0</v>
      </c>
      <c r="AJ144" s="22"/>
      <c r="AK144" s="20">
        <f>SUM(AJ144/12*9*$D144*$F144*$H144*$J144*AK$9)+SUM(AJ144/12*3*$E144*$F144*$H144*$J144*AK$9)</f>
        <v>0</v>
      </c>
      <c r="AL144" s="22">
        <v>0</v>
      </c>
      <c r="AM144" s="20">
        <f>SUM(AL144/12*9*$D144*$F144*$H144*$K144*AM$9)+SUM(AL144/12*3*$E144*$F144*$H144*$K144*AM$9)</f>
        <v>0</v>
      </c>
      <c r="AN144" s="22">
        <v>0</v>
      </c>
      <c r="AO144" s="20">
        <f>SUM(AN144/12*9*$D144*$F144*$H144*$K144*AO$9)+SUM(AN144/12*3*$E144*$F144*$H144*$K144*AO$9)</f>
        <v>0</v>
      </c>
      <c r="AP144" s="22">
        <v>0</v>
      </c>
      <c r="AQ144" s="20">
        <f>SUM(AP144/12*9*$D144*$F144*$H144*$K144*AQ$9)+SUM(AP144/12*3*$E144*$F144*$H144*$K144*AQ$9)</f>
        <v>0</v>
      </c>
      <c r="AR144" s="22">
        <v>0</v>
      </c>
      <c r="AS144" s="20">
        <f>SUM(AR144/12*9*$D144*$F144*$H144*$K144*AS$9)+SUM(AR144/12*3*$E144*$F144*$H144*$K144*AS$9)</f>
        <v>0</v>
      </c>
      <c r="AT144" s="22">
        <v>0</v>
      </c>
      <c r="AU144" s="20">
        <f>SUM(AT144/12*9*$D144*$F144*$H144*$K144*AU$9)+SUM(AT144/12*3*$E144*$F144*$H144*$K144*AU$9)</f>
        <v>0</v>
      </c>
      <c r="AV144" s="31">
        <v>1</v>
      </c>
      <c r="AW144" s="20">
        <f>SUM(AV144/12*9*$D144*$F144*$H144*$K144*AW$9)+SUM(AV144/12*3*$E144*$F144*$H144*$K144*AW$9)</f>
        <v>18267.018</v>
      </c>
      <c r="AX144" s="22">
        <v>0</v>
      </c>
      <c r="AY144" s="20">
        <f>SUM(AX144/12*9*$D144*$F144*$H144*$K144*AY$9)+SUM(AX144/12*3*$E144*$F144*$H144*$K144*AY$9)</f>
        <v>0</v>
      </c>
      <c r="AZ144" s="22">
        <v>1</v>
      </c>
      <c r="BA144" s="20">
        <f>SUM(AZ144/12*9*$D144*$F144*$H144*$J144*BA$9)+SUM(AZ144/12*3*$E144*$F144*$H144*$J144*BA$9)</f>
        <v>15222.515000000001</v>
      </c>
      <c r="BB144" s="22"/>
      <c r="BC144" s="20">
        <f>SUM(BB144/12*9*$D144*$F144*$H144*$J144*BC$9)+SUM(BB144/12*3*$E144*$F144*$H144*$J144*BC$9)</f>
        <v>0</v>
      </c>
      <c r="BD144" s="22"/>
      <c r="BE144" s="20">
        <f>SUM(BD144/12*9*$D144*$F144*$H144*$J144*BE$9)+SUM(BD144/12*3*$E144*$F144*$H144*$J144*BE$9)</f>
        <v>0</v>
      </c>
      <c r="BF144" s="22"/>
      <c r="BG144" s="20">
        <f>SUM(BF144/12*9*$D144*$F144*$H144*$J144*BG$9)+SUM(BF144/12*3*$E144*$F144*$H144*$J144*BG$9)</f>
        <v>0</v>
      </c>
      <c r="BH144" s="22">
        <v>0</v>
      </c>
      <c r="BI144" s="20">
        <f>SUM(BH144/12*9*$D144*$F144*$H144*$J144*BI$9)+SUM(BH144/12*3*$E144*$F144*$H144*$J144*BI$9)</f>
        <v>0</v>
      </c>
      <c r="BJ144" s="22">
        <v>0</v>
      </c>
      <c r="BK144" s="20">
        <f>SUM(BJ144/12*9*$D144*$F144*$H144*$K144*BK$9)+SUM(BJ144/12*3*$E144*$F144*$H144*$K144*BK$9)</f>
        <v>0</v>
      </c>
      <c r="BL144" s="22"/>
      <c r="BM144" s="20">
        <f>SUM(BL144/12*9*$D144*$F144*$H144*$K144*BM$9)+SUM(BL144/12*3*$E144*$F144*$H144*$K144*BM$9)</f>
        <v>0</v>
      </c>
      <c r="BN144" s="22"/>
      <c r="BO144" s="20">
        <f>SUM(BN144/12*9*$D144*$F144*$H144*$J144*BO$9)+SUM(BN144/12*3*$E144*$F144*$H144*$J144*BO$9)</f>
        <v>0</v>
      </c>
      <c r="BP144" s="22"/>
      <c r="BQ144" s="20">
        <f>SUM(BP144/12*9*$D144*$F144*$H144*$K144*BQ$9)+SUM(BP144/12*3*$E144*$F144*$H144*$K144*BQ$9)</f>
        <v>0</v>
      </c>
      <c r="BR144" s="22">
        <v>0</v>
      </c>
      <c r="BS144" s="20">
        <f>SUM(BR144/12*9*$D144*$F144*$H144*$J144*BS$9)+SUM(BR144/12*3*$E144*$F144*$H144*$J144*BS$9)</f>
        <v>0</v>
      </c>
      <c r="BT144" s="22"/>
      <c r="BU144" s="20">
        <f>SUM(BT144/12*9*$D144*$F144*$H144*$J144*BU$9)+SUM(BT144/12*3*$E144*$F144*$H144*$J144*BU$9)</f>
        <v>0</v>
      </c>
      <c r="BV144" s="31">
        <v>4</v>
      </c>
      <c r="BW144" s="20">
        <f>SUM(BV144/12*9*$D144*$F144*$H144*$K144*BW$9)+SUM(BV144/12*3*$E144*$F144*$H144*$K144*BW$9)</f>
        <v>73068.072</v>
      </c>
      <c r="BX144" s="20">
        <v>0</v>
      </c>
      <c r="BY144" s="22"/>
      <c r="BZ144" s="20">
        <f>SUM(BY144/12*9*$D144*$F144*$H144*$K144*BZ$9)+SUM(BY144/12*3*$E144*$F144*$H144*$K144*BZ$9)</f>
        <v>0</v>
      </c>
      <c r="CA144" s="22"/>
      <c r="CB144" s="20">
        <f>SUM(CA144/12*9*$D144*$F144*$H144*$K144*CB$9)+SUM(CA144/12*3*$E144*$F144*$H144*$K144*CB$9)</f>
        <v>0</v>
      </c>
      <c r="CC144" s="22">
        <v>0</v>
      </c>
      <c r="CD144" s="20">
        <f t="shared" ref="CD144" si="989">SUM(CC144/12*9*$D144*$F144*$H144*$K144*CD$9)+SUM(CC144/12*3*$E144*$F144*$H144*$K144*CD$9)</f>
        <v>0</v>
      </c>
      <c r="CE144" s="22"/>
      <c r="CF144" s="20">
        <f>SUM(CE144/12*9*$D144*$F144*$H144*$K144*CF$9)+SUM(CE144/12*3*$E144*$F144*$H144*$K144*CF$9)</f>
        <v>0</v>
      </c>
      <c r="CG144" s="22">
        <v>0</v>
      </c>
      <c r="CH144" s="20">
        <f>SUM(CG144/12*9*$D144*$F144*$H144*$J144*CH$9)+SUM(CG144/12*3*$E144*$F144*$H144*$J144*CH$9)</f>
        <v>0</v>
      </c>
      <c r="CI144" s="22"/>
      <c r="CJ144" s="20">
        <f>SUM(CI144/12*9*$D144*$F144*$H144*$J144*CJ$9)+SUM(CI144/12*3*$E144*$F144*$H144*$J144*CJ$9)</f>
        <v>0</v>
      </c>
      <c r="CK144" s="22">
        <v>4</v>
      </c>
      <c r="CL144" s="20">
        <f>SUM(CK144/12*9*$D144*$F144*$H144*$J144*CL$9)+SUM(CK144/12*3*$E144*$F144*$H144*$J144*CL$9)</f>
        <v>60890.060000000005</v>
      </c>
      <c r="CM144" s="22"/>
      <c r="CN144" s="20">
        <f>SUM(CM144/12*9*$D144*$F144*$H144*$K144*CN$9)+SUM(CM144/12*3*$E144*$F144*$H144*$K144*CN$9)</f>
        <v>0</v>
      </c>
      <c r="CO144" s="22"/>
      <c r="CP144" s="20">
        <f>SUM(CO144/12*9*$D144*$F144*$H144*$K144*CP$9)+SUM(CO144/12*3*$E144*$F144*$H144*$K144*CP$9)</f>
        <v>0</v>
      </c>
      <c r="CQ144" s="22"/>
      <c r="CR144" s="20">
        <f>SUM(CQ144/12*9*$D144*$F144*$H144*$M144*CR$9)+SUM(CQ144/12*3*$E144*$F144*$H144*$M144*CR$9)</f>
        <v>0</v>
      </c>
      <c r="CS144" s="22">
        <v>0</v>
      </c>
      <c r="CT144" s="20">
        <f>SUM(CS144/12*9*$D144*$F144*$H144*$L144*CT$9)+SUM(CS144/12*3*$E144*$F144*$H144*$L144*CT$9)</f>
        <v>0</v>
      </c>
      <c r="CU144" s="20"/>
      <c r="CV144" s="20"/>
      <c r="CW144" s="20"/>
      <c r="CX144" s="20"/>
      <c r="CY144" s="53">
        <f>SUM(AD144,R144,T144,AB144,N144,V144,P144,BF144,BT144,CG144,CK144,BH144,CI144,AF144,AZ144,BB144,AH144,BD144,BR144,AJ144,X144,CO144,BJ144,CM144,BL144,BY144,CC144,BV144,CA144,AL144,AN144,AP144,AR144,AT144,AX144,AV144,BP144,CS144,CQ144,CE144,Z144,BN144)</f>
        <v>10</v>
      </c>
      <c r="CZ144" s="53">
        <f>SUM(AE144,S144,U144,AC144,O144,W144,Q144,BG144,BU144,CH144,CL144,BI144,CJ144,AG144,BA144,BC144,AI144,BE144,BS144,AK144,Y144,CP144,BK144,CN144,BM144,BZ144,CD144,BW144,CB144,AM144,AO144,AQ144,AS144,AU144,AY144,AW144,BQ144,CT144,CR144,CF144,AA144,BO144)</f>
        <v>167447.66500000001</v>
      </c>
    </row>
    <row r="145" spans="1:104" x14ac:dyDescent="0.25">
      <c r="A145" s="75">
        <v>34</v>
      </c>
      <c r="B145" s="84"/>
      <c r="C145" s="71" t="s">
        <v>252</v>
      </c>
      <c r="D145" s="79"/>
      <c r="E145" s="79">
        <v>9959</v>
      </c>
      <c r="F145" s="80">
        <v>0.89</v>
      </c>
      <c r="G145" s="80"/>
      <c r="H145" s="85"/>
      <c r="I145" s="86"/>
      <c r="J145" s="17"/>
      <c r="K145" s="17"/>
      <c r="L145" s="17"/>
      <c r="M145" s="19">
        <v>2.57</v>
      </c>
      <c r="N145" s="46">
        <f t="shared" ref="N145:BY145" si="990">SUM(N146:N148)</f>
        <v>0</v>
      </c>
      <c r="O145" s="46">
        <f t="shared" si="990"/>
        <v>0</v>
      </c>
      <c r="P145" s="46">
        <f t="shared" si="990"/>
        <v>0</v>
      </c>
      <c r="Q145" s="46">
        <f t="shared" si="990"/>
        <v>0</v>
      </c>
      <c r="R145" s="46">
        <f t="shared" si="990"/>
        <v>0</v>
      </c>
      <c r="S145" s="46">
        <f t="shared" si="990"/>
        <v>0</v>
      </c>
      <c r="T145" s="46">
        <f t="shared" si="990"/>
        <v>0</v>
      </c>
      <c r="U145" s="46">
        <f t="shared" si="990"/>
        <v>0</v>
      </c>
      <c r="V145" s="46">
        <f t="shared" si="990"/>
        <v>0</v>
      </c>
      <c r="W145" s="46">
        <f t="shared" si="990"/>
        <v>0</v>
      </c>
      <c r="X145" s="87">
        <f t="shared" si="990"/>
        <v>0</v>
      </c>
      <c r="Y145" s="87">
        <f t="shared" si="990"/>
        <v>0</v>
      </c>
      <c r="Z145" s="87">
        <f t="shared" si="990"/>
        <v>0</v>
      </c>
      <c r="AA145" s="87">
        <f t="shared" si="990"/>
        <v>0</v>
      </c>
      <c r="AB145" s="46">
        <f t="shared" si="990"/>
        <v>0</v>
      </c>
      <c r="AC145" s="46">
        <f t="shared" si="990"/>
        <v>0</v>
      </c>
      <c r="AD145" s="46">
        <f t="shared" si="990"/>
        <v>0</v>
      </c>
      <c r="AE145" s="46">
        <f t="shared" si="990"/>
        <v>0</v>
      </c>
      <c r="AF145" s="46">
        <f t="shared" si="990"/>
        <v>48</v>
      </c>
      <c r="AG145" s="46">
        <f t="shared" si="990"/>
        <v>670344.20600000001</v>
      </c>
      <c r="AH145" s="46">
        <f t="shared" si="990"/>
        <v>0</v>
      </c>
      <c r="AI145" s="46">
        <f t="shared" si="990"/>
        <v>0</v>
      </c>
      <c r="AJ145" s="46">
        <f t="shared" si="990"/>
        <v>0</v>
      </c>
      <c r="AK145" s="46">
        <f t="shared" si="990"/>
        <v>0</v>
      </c>
      <c r="AL145" s="46">
        <f t="shared" si="990"/>
        <v>0</v>
      </c>
      <c r="AM145" s="46">
        <f t="shared" si="990"/>
        <v>0</v>
      </c>
      <c r="AN145" s="46">
        <f t="shared" si="990"/>
        <v>0</v>
      </c>
      <c r="AO145" s="46">
        <f t="shared" si="990"/>
        <v>0</v>
      </c>
      <c r="AP145" s="46">
        <f t="shared" si="990"/>
        <v>0</v>
      </c>
      <c r="AQ145" s="46">
        <f t="shared" si="990"/>
        <v>0</v>
      </c>
      <c r="AR145" s="46">
        <f t="shared" si="990"/>
        <v>64</v>
      </c>
      <c r="AS145" s="46">
        <f t="shared" si="990"/>
        <v>1217579.7815999999</v>
      </c>
      <c r="AT145" s="46">
        <f t="shared" si="990"/>
        <v>0</v>
      </c>
      <c r="AU145" s="46">
        <f t="shared" si="990"/>
        <v>0</v>
      </c>
      <c r="AV145" s="46">
        <f t="shared" si="990"/>
        <v>0</v>
      </c>
      <c r="AW145" s="46">
        <f t="shared" si="990"/>
        <v>0</v>
      </c>
      <c r="AX145" s="46">
        <f t="shared" si="990"/>
        <v>0</v>
      </c>
      <c r="AY145" s="46">
        <f t="shared" si="990"/>
        <v>0</v>
      </c>
      <c r="AZ145" s="46">
        <f t="shared" si="990"/>
        <v>0</v>
      </c>
      <c r="BA145" s="46">
        <f t="shared" si="990"/>
        <v>0</v>
      </c>
      <c r="BB145" s="46">
        <f t="shared" si="990"/>
        <v>0</v>
      </c>
      <c r="BC145" s="46">
        <f t="shared" si="990"/>
        <v>0</v>
      </c>
      <c r="BD145" s="46">
        <f t="shared" si="990"/>
        <v>0</v>
      </c>
      <c r="BE145" s="46">
        <f t="shared" si="990"/>
        <v>0</v>
      </c>
      <c r="BF145" s="46">
        <f t="shared" si="990"/>
        <v>0</v>
      </c>
      <c r="BG145" s="46">
        <f t="shared" si="990"/>
        <v>0</v>
      </c>
      <c r="BH145" s="46">
        <f t="shared" si="990"/>
        <v>0</v>
      </c>
      <c r="BI145" s="46">
        <f t="shared" si="990"/>
        <v>0</v>
      </c>
      <c r="BJ145" s="46">
        <f t="shared" si="990"/>
        <v>0</v>
      </c>
      <c r="BK145" s="46">
        <f t="shared" si="990"/>
        <v>0</v>
      </c>
      <c r="BL145" s="46">
        <f t="shared" si="990"/>
        <v>2</v>
      </c>
      <c r="BM145" s="46">
        <f t="shared" si="990"/>
        <v>29227.228800000001</v>
      </c>
      <c r="BN145" s="46">
        <f t="shared" si="990"/>
        <v>0</v>
      </c>
      <c r="BO145" s="46">
        <f t="shared" si="990"/>
        <v>0</v>
      </c>
      <c r="BP145" s="46">
        <f t="shared" si="990"/>
        <v>0</v>
      </c>
      <c r="BQ145" s="46">
        <f t="shared" si="990"/>
        <v>0</v>
      </c>
      <c r="BR145" s="46">
        <f t="shared" si="990"/>
        <v>0</v>
      </c>
      <c r="BS145" s="46">
        <f t="shared" si="990"/>
        <v>0</v>
      </c>
      <c r="BT145" s="46">
        <f t="shared" si="990"/>
        <v>0</v>
      </c>
      <c r="BU145" s="46">
        <f t="shared" si="990"/>
        <v>0</v>
      </c>
      <c r="BV145" s="46">
        <f t="shared" si="990"/>
        <v>5</v>
      </c>
      <c r="BW145" s="46">
        <f t="shared" si="990"/>
        <v>73068.072</v>
      </c>
      <c r="BX145" s="46">
        <v>0</v>
      </c>
      <c r="BY145" s="46">
        <f t="shared" si="990"/>
        <v>0</v>
      </c>
      <c r="BZ145" s="46">
        <f t="shared" ref="BZ145:CZ145" si="991">SUM(BZ146:BZ148)</f>
        <v>0</v>
      </c>
      <c r="CA145" s="46">
        <f t="shared" si="991"/>
        <v>0</v>
      </c>
      <c r="CB145" s="46">
        <f t="shared" si="991"/>
        <v>0</v>
      </c>
      <c r="CC145" s="46">
        <f t="shared" si="991"/>
        <v>0</v>
      </c>
      <c r="CD145" s="46">
        <f t="shared" si="991"/>
        <v>0</v>
      </c>
      <c r="CE145" s="46">
        <f t="shared" si="991"/>
        <v>0</v>
      </c>
      <c r="CF145" s="46">
        <f t="shared" si="991"/>
        <v>0</v>
      </c>
      <c r="CG145" s="46">
        <f t="shared" si="991"/>
        <v>0</v>
      </c>
      <c r="CH145" s="46">
        <f t="shared" si="991"/>
        <v>0</v>
      </c>
      <c r="CI145" s="46">
        <f t="shared" si="991"/>
        <v>0</v>
      </c>
      <c r="CJ145" s="46">
        <f t="shared" si="991"/>
        <v>0</v>
      </c>
      <c r="CK145" s="46">
        <f t="shared" si="991"/>
        <v>0</v>
      </c>
      <c r="CL145" s="46">
        <f t="shared" si="991"/>
        <v>0</v>
      </c>
      <c r="CM145" s="46">
        <f t="shared" si="991"/>
        <v>0</v>
      </c>
      <c r="CN145" s="46">
        <f t="shared" si="991"/>
        <v>0</v>
      </c>
      <c r="CO145" s="46">
        <f t="shared" si="991"/>
        <v>0</v>
      </c>
      <c r="CP145" s="46">
        <f t="shared" si="991"/>
        <v>0</v>
      </c>
      <c r="CQ145" s="46">
        <f t="shared" si="991"/>
        <v>0</v>
      </c>
      <c r="CR145" s="46">
        <f t="shared" si="991"/>
        <v>0</v>
      </c>
      <c r="CS145" s="46">
        <f t="shared" si="991"/>
        <v>0</v>
      </c>
      <c r="CT145" s="46">
        <f t="shared" si="991"/>
        <v>0</v>
      </c>
      <c r="CU145" s="46"/>
      <c r="CV145" s="46"/>
      <c r="CW145" s="46"/>
      <c r="CX145" s="46"/>
      <c r="CY145" s="46">
        <f t="shared" si="991"/>
        <v>119</v>
      </c>
      <c r="CZ145" s="46">
        <f t="shared" si="991"/>
        <v>1990219.2884</v>
      </c>
    </row>
    <row r="146" spans="1:104" ht="45" x14ac:dyDescent="0.25">
      <c r="A146" s="66"/>
      <c r="B146" s="65">
        <v>101</v>
      </c>
      <c r="C146" s="16" t="s">
        <v>253</v>
      </c>
      <c r="D146" s="21">
        <f>D144</f>
        <v>9860</v>
      </c>
      <c r="E146" s="21">
        <v>9959</v>
      </c>
      <c r="F146" s="18">
        <v>0.88</v>
      </c>
      <c r="G146" s="18"/>
      <c r="H146" s="29">
        <v>1</v>
      </c>
      <c r="I146" s="30"/>
      <c r="J146" s="17">
        <v>1.4</v>
      </c>
      <c r="K146" s="17">
        <v>1.68</v>
      </c>
      <c r="L146" s="17">
        <v>2.23</v>
      </c>
      <c r="M146" s="19">
        <v>2.57</v>
      </c>
      <c r="N146" s="22">
        <v>0</v>
      </c>
      <c r="O146" s="20">
        <f t="shared" ref="O146:O148" si="992">SUM(N146/12*9*$D146*$F146*$H146*$J146*O$9)+SUM(N146/12*3*$E146*$F146*$H146*$J146*O$9)</f>
        <v>0</v>
      </c>
      <c r="P146" s="22">
        <v>0</v>
      </c>
      <c r="Q146" s="20">
        <f t="shared" ref="Q146:Q148" si="993">SUM(P146/12*9*$D146*$F146*$H146*$J146*Q$9)+SUM(P146/12*3*$E146*$F146*$H146*$J146*Q$9)</f>
        <v>0</v>
      </c>
      <c r="R146" s="21"/>
      <c r="S146" s="20">
        <f t="shared" ref="S146:S148" si="994">SUM(R146/12*9*$D146*$F146*$H146*$J146*S$9)+SUM(R146/12*3*$E146*$F146*$H146*$J146*S$9)</f>
        <v>0</v>
      </c>
      <c r="T146" s="22">
        <v>0</v>
      </c>
      <c r="U146" s="20">
        <f t="shared" ref="U146:U148" si="995">SUM(T146/12*9*$D146*$F146*$H146*$J146*U$9)+SUM(T146/12*3*$E146*$F146*$H146*$J146*U$9)</f>
        <v>0</v>
      </c>
      <c r="V146" s="22">
        <v>0</v>
      </c>
      <c r="W146" s="20">
        <f t="shared" ref="W146:W148" si="996">SUM(V146/12*9*$D146*$F146*$H146*$J146*W$9)+SUM(V146/12*3*$E146*$F146*$H146*$J146*W$9)</f>
        <v>0</v>
      </c>
      <c r="X146" s="22">
        <v>0</v>
      </c>
      <c r="Y146" s="20">
        <f t="shared" ref="Y146:Y148" si="997">SUM(X146/12*9*$D146*$F146*$H146*$J146*Y$9)+SUM(X146/12*3*$E146*$F146*$H146*$J146*Y$9)</f>
        <v>0</v>
      </c>
      <c r="Z146" s="22"/>
      <c r="AA146" s="20">
        <f t="shared" ref="AA146:AA148" si="998">SUM(Z146/12*9*$D146*$F146*$H146*$J146*AA$9)+SUM(Z146/12*3*$E146*$F146*$H146*$J146*AA$9)</f>
        <v>0</v>
      </c>
      <c r="AB146" s="22">
        <v>0</v>
      </c>
      <c r="AC146" s="20">
        <f t="shared" ref="AC146:AC148" si="999">SUM(AB146/12*9*$D146*$F146*$H146*$J146*AC$9)+SUM(AB146/12*3*$E146*$F146*$H146*$J146*AC$9)</f>
        <v>0</v>
      </c>
      <c r="AD146" s="21"/>
      <c r="AE146" s="20">
        <f t="shared" ref="AE146:AE148" si="1000">SUM(AD146/12*9*$D146*$F146*$H146*$J146*AE$9)+SUM(AD146/12*3*$E146*$F146*$H146*$J146*AE$9)</f>
        <v>0</v>
      </c>
      <c r="AF146" s="22">
        <v>5</v>
      </c>
      <c r="AG146" s="20">
        <f t="shared" ref="AG146:AG148" si="1001">SUM(AF146/12*9*$D146*$F146*$H146*$J146*AG$9)+SUM(AF146/12*3*$E146*$F146*$H146*$J146*AG$9)</f>
        <v>60890.06</v>
      </c>
      <c r="AH146" s="22">
        <v>0</v>
      </c>
      <c r="AI146" s="20">
        <f t="shared" ref="AI146:AI148" si="1002">SUM(AH146/12*9*$D146*$F146*$H146*$J146*AI$9)+SUM(AH146/12*3*$E146*$F146*$H146*$J146*AI$9)</f>
        <v>0</v>
      </c>
      <c r="AJ146" s="22"/>
      <c r="AK146" s="20">
        <f t="shared" ref="AK146:AK148" si="1003">SUM(AJ146/12*9*$D146*$F146*$H146*$J146*AK$9)+SUM(AJ146/12*3*$E146*$F146*$H146*$J146*AK$9)</f>
        <v>0</v>
      </c>
      <c r="AL146" s="22">
        <v>0</v>
      </c>
      <c r="AM146" s="20">
        <f t="shared" ref="AM146:AM148" si="1004">SUM(AL146/12*9*$D146*$F146*$H146*$K146*AM$9)+SUM(AL146/12*3*$E146*$F146*$H146*$K146*AM$9)</f>
        <v>0</v>
      </c>
      <c r="AN146" s="22">
        <v>0</v>
      </c>
      <c r="AO146" s="20">
        <f t="shared" ref="AO146:AO148" si="1005">SUM(AN146/12*9*$D146*$F146*$H146*$K146*AO$9)+SUM(AN146/12*3*$E146*$F146*$H146*$K146*AO$9)</f>
        <v>0</v>
      </c>
      <c r="AP146" s="22">
        <v>0</v>
      </c>
      <c r="AQ146" s="20">
        <f t="shared" ref="AQ146:AQ148" si="1006">SUM(AP146/12*9*$D146*$F146*$H146*$K146*AQ$9)+SUM(AP146/12*3*$E146*$F146*$H146*$K146*AQ$9)</f>
        <v>0</v>
      </c>
      <c r="AR146" s="31">
        <v>39</v>
      </c>
      <c r="AS146" s="20">
        <f t="shared" ref="AS146:AS148" si="1007">SUM(AR146/12*9*$D146*$F146*$H146*$K146*AS$9)+SUM(AR146/12*3*$E146*$F146*$H146*$K146*AS$9)</f>
        <v>569930.96160000004</v>
      </c>
      <c r="AT146" s="22">
        <v>0</v>
      </c>
      <c r="AU146" s="20">
        <f t="shared" ref="AU146:AU148" si="1008">SUM(AT146/12*9*$D146*$F146*$H146*$K146*AU$9)+SUM(AT146/12*3*$E146*$F146*$H146*$K146*AU$9)</f>
        <v>0</v>
      </c>
      <c r="AV146" s="22">
        <v>0</v>
      </c>
      <c r="AW146" s="20">
        <f t="shared" ref="AW146:AW148" si="1009">SUM(AV146/12*9*$D146*$F146*$H146*$K146*AW$9)+SUM(AV146/12*3*$E146*$F146*$H146*$K146*AW$9)</f>
        <v>0</v>
      </c>
      <c r="AX146" s="22">
        <v>0</v>
      </c>
      <c r="AY146" s="20">
        <f t="shared" ref="AY146:AY148" si="1010">SUM(AX146/12*9*$D146*$F146*$H146*$K146*AY$9)+SUM(AX146/12*3*$E146*$F146*$H146*$K146*AY$9)</f>
        <v>0</v>
      </c>
      <c r="AZ146" s="22">
        <v>0</v>
      </c>
      <c r="BA146" s="20">
        <f t="shared" ref="BA146:BA148" si="1011">SUM(AZ146/12*9*$D146*$F146*$H146*$J146*BA$9)+SUM(AZ146/12*3*$E146*$F146*$H146*$J146*BA$9)</f>
        <v>0</v>
      </c>
      <c r="BB146" s="22"/>
      <c r="BC146" s="20">
        <f t="shared" ref="BC146:BC148" si="1012">SUM(BB146/12*9*$D146*$F146*$H146*$J146*BC$9)+SUM(BB146/12*3*$E146*$F146*$H146*$J146*BC$9)</f>
        <v>0</v>
      </c>
      <c r="BD146" s="22"/>
      <c r="BE146" s="20">
        <f t="shared" ref="BE146:BE148" si="1013">SUM(BD146/12*9*$D146*$F146*$H146*$J146*BE$9)+SUM(BD146/12*3*$E146*$F146*$H146*$J146*BE$9)</f>
        <v>0</v>
      </c>
      <c r="BF146" s="22">
        <v>0</v>
      </c>
      <c r="BG146" s="20">
        <f t="shared" ref="BG146:BG148" si="1014">SUM(BF146/12*9*$D146*$F146*$H146*$J146*BG$9)+SUM(BF146/12*3*$E146*$F146*$H146*$J146*BG$9)</f>
        <v>0</v>
      </c>
      <c r="BH146" s="22">
        <v>0</v>
      </c>
      <c r="BI146" s="20">
        <f t="shared" ref="BI146:BI148" si="1015">SUM(BH146/12*9*$D146*$F146*$H146*$J146*BI$9)+SUM(BH146/12*3*$E146*$F146*$H146*$J146*BI$9)</f>
        <v>0</v>
      </c>
      <c r="BJ146" s="22"/>
      <c r="BK146" s="20">
        <f t="shared" ref="BK146:BK148" si="1016">SUM(BJ146/12*9*$D146*$F146*$H146*$K146*BK$9)+SUM(BJ146/12*3*$E146*$F146*$H146*$K146*BK$9)</f>
        <v>0</v>
      </c>
      <c r="BL146" s="22">
        <v>2</v>
      </c>
      <c r="BM146" s="20">
        <f t="shared" ref="BM146:BM148" si="1017">SUM(BL146/12*9*$D146*$F146*$H146*$K146*BM$9)+SUM(BL146/12*3*$E146*$F146*$H146*$K146*BM$9)</f>
        <v>29227.228800000001</v>
      </c>
      <c r="BN146" s="22"/>
      <c r="BO146" s="20">
        <f t="shared" ref="BO146:BO148" si="1018">SUM(BN146/12*9*$D146*$F146*$H146*$J146*BO$9)+SUM(BN146/12*3*$E146*$F146*$H146*$J146*BO$9)</f>
        <v>0</v>
      </c>
      <c r="BP146" s="22"/>
      <c r="BQ146" s="20">
        <f t="shared" ref="BQ146:BQ148" si="1019">SUM(BP146/12*9*$D146*$F146*$H146*$K146*BQ$9)+SUM(BP146/12*3*$E146*$F146*$H146*$K146*BQ$9)</f>
        <v>0</v>
      </c>
      <c r="BR146" s="22">
        <v>0</v>
      </c>
      <c r="BS146" s="20">
        <f t="shared" ref="BS146:BS148" si="1020">SUM(BR146/12*9*$D146*$F146*$H146*$J146*BS$9)+SUM(BR146/12*3*$E146*$F146*$H146*$J146*BS$9)</f>
        <v>0</v>
      </c>
      <c r="BT146" s="22">
        <v>0</v>
      </c>
      <c r="BU146" s="20">
        <f t="shared" ref="BU146:BU148" si="1021">SUM(BT146/12*9*$D146*$F146*$H146*$J146*BU$9)+SUM(BT146/12*3*$E146*$F146*$H146*$J146*BU$9)</f>
        <v>0</v>
      </c>
      <c r="BV146" s="31">
        <v>5</v>
      </c>
      <c r="BW146" s="20">
        <f t="shared" ref="BW146:BW148" si="1022">SUM(BV146/12*9*$D146*$F146*$H146*$K146*BW$9)+SUM(BV146/12*3*$E146*$F146*$H146*$K146*BW$9)</f>
        <v>73068.072</v>
      </c>
      <c r="BX146" s="20">
        <v>0</v>
      </c>
      <c r="BY146" s="22">
        <v>0</v>
      </c>
      <c r="BZ146" s="20">
        <f t="shared" ref="BZ146:BZ148" si="1023">SUM(BY146/12*9*$D146*$F146*$H146*$K146*BZ$9)+SUM(BY146/12*3*$E146*$F146*$H146*$K146*BZ$9)</f>
        <v>0</v>
      </c>
      <c r="CA146" s="22"/>
      <c r="CB146" s="20">
        <f t="shared" ref="CB146:CB148" si="1024">SUM(CA146/12*9*$D146*$F146*$H146*$K146*CB$9)+SUM(CA146/12*3*$E146*$F146*$H146*$K146*CB$9)</f>
        <v>0</v>
      </c>
      <c r="CC146" s="22">
        <v>0</v>
      </c>
      <c r="CD146" s="20">
        <f t="shared" ref="CD146:CD148" si="1025">SUM(CC146/12*9*$D146*$F146*$H146*$K146*CD$9)+SUM(CC146/12*3*$E146*$F146*$H146*$K146*CD$9)</f>
        <v>0</v>
      </c>
      <c r="CE146" s="22">
        <v>0</v>
      </c>
      <c r="CF146" s="20">
        <f t="shared" ref="CF146:CF148" si="1026">SUM(CE146/12*9*$D146*$F146*$H146*$K146*CF$9)+SUM(CE146/12*3*$E146*$F146*$H146*$K146*CF$9)</f>
        <v>0</v>
      </c>
      <c r="CG146" s="22">
        <v>0</v>
      </c>
      <c r="CH146" s="20">
        <f t="shared" ref="CH146:CH148" si="1027">SUM(CG146/12*9*$D146*$F146*$H146*$J146*CH$9)+SUM(CG146/12*3*$E146*$F146*$H146*$J146*CH$9)</f>
        <v>0</v>
      </c>
      <c r="CI146" s="22"/>
      <c r="CJ146" s="20">
        <f t="shared" ref="CJ146:CJ148" si="1028">SUM(CI146/12*9*$D146*$F146*$H146*$J146*CJ$9)+SUM(CI146/12*3*$E146*$F146*$H146*$J146*CJ$9)</f>
        <v>0</v>
      </c>
      <c r="CK146" s="22">
        <v>0</v>
      </c>
      <c r="CL146" s="20">
        <f t="shared" ref="CL146:CL148" si="1029">SUM(CK146/12*9*$D146*$F146*$H146*$J146*CL$9)+SUM(CK146/12*3*$E146*$F146*$H146*$J146*CL$9)</f>
        <v>0</v>
      </c>
      <c r="CM146" s="22"/>
      <c r="CN146" s="20">
        <f t="shared" ref="CN146:CN148" si="1030">SUM(CM146/12*9*$D146*$F146*$H146*$K146*CN$9)+SUM(CM146/12*3*$E146*$F146*$H146*$K146*CN$9)</f>
        <v>0</v>
      </c>
      <c r="CO146" s="22">
        <v>0</v>
      </c>
      <c r="CP146" s="20">
        <f t="shared" ref="CP146:CP148" si="1031">SUM(CO146/12*9*$D146*$F146*$H146*$K146*CP$9)+SUM(CO146/12*3*$E146*$F146*$H146*$K146*CP$9)</f>
        <v>0</v>
      </c>
      <c r="CQ146" s="31"/>
      <c r="CR146" s="20">
        <f t="shared" ref="CR146:CR148" si="1032">SUM(CQ146/12*9*$D146*$F146*$H146*$M146*CR$9)+SUM(CQ146/12*3*$E146*$F146*$H146*$M146*CR$9)</f>
        <v>0</v>
      </c>
      <c r="CS146" s="22"/>
      <c r="CT146" s="20">
        <f t="shared" ref="CT146:CT148" si="1033">SUM(CS146/12*9*$D146*$F146*$H146*$L146*CT$9)+SUM(CS146/12*3*$E146*$F146*$H146*$L146*CT$9)</f>
        <v>0</v>
      </c>
      <c r="CU146" s="20"/>
      <c r="CV146" s="20"/>
      <c r="CW146" s="20"/>
      <c r="CX146" s="20"/>
      <c r="CY146" s="53">
        <f t="shared" ref="CY146:CZ148" si="1034">SUM(AD146,R146,T146,AB146,N146,V146,P146,BF146,BT146,CG146,CK146,BH146,CI146,AF146,AZ146,BB146,AH146,BD146,BR146,AJ146,X146,CO146,BJ146,CM146,BL146,BY146,CC146,BV146,CA146,AL146,AN146,AP146,AR146,AT146,AX146,AV146,BP146,CS146,CQ146,CE146,Z146,BN146)</f>
        <v>51</v>
      </c>
      <c r="CZ146" s="53">
        <f t="shared" si="1034"/>
        <v>733116.32240000006</v>
      </c>
    </row>
    <row r="147" spans="1:104" ht="30" x14ac:dyDescent="0.25">
      <c r="A147" s="66"/>
      <c r="B147" s="65">
        <v>102</v>
      </c>
      <c r="C147" s="16" t="s">
        <v>254</v>
      </c>
      <c r="D147" s="21">
        <f>D146</f>
        <v>9860</v>
      </c>
      <c r="E147" s="21">
        <v>9959</v>
      </c>
      <c r="F147" s="18">
        <v>0.92</v>
      </c>
      <c r="G147" s="18"/>
      <c r="H147" s="29">
        <v>1</v>
      </c>
      <c r="I147" s="30"/>
      <c r="J147" s="17">
        <v>1.4</v>
      </c>
      <c r="K147" s="17">
        <v>1.68</v>
      </c>
      <c r="L147" s="17">
        <v>2.23</v>
      </c>
      <c r="M147" s="19">
        <v>2.57</v>
      </c>
      <c r="N147" s="22">
        <v>0</v>
      </c>
      <c r="O147" s="20">
        <f t="shared" si="992"/>
        <v>0</v>
      </c>
      <c r="P147" s="22">
        <v>0</v>
      </c>
      <c r="Q147" s="20">
        <f t="shared" si="993"/>
        <v>0</v>
      </c>
      <c r="R147" s="21"/>
      <c r="S147" s="20">
        <f t="shared" si="994"/>
        <v>0</v>
      </c>
      <c r="T147" s="22">
        <v>0</v>
      </c>
      <c r="U147" s="20">
        <f t="shared" si="995"/>
        <v>0</v>
      </c>
      <c r="V147" s="22">
        <v>0</v>
      </c>
      <c r="W147" s="20">
        <f t="shared" si="996"/>
        <v>0</v>
      </c>
      <c r="X147" s="22">
        <v>0</v>
      </c>
      <c r="Y147" s="20">
        <f t="shared" si="997"/>
        <v>0</v>
      </c>
      <c r="Z147" s="22"/>
      <c r="AA147" s="20">
        <f t="shared" si="998"/>
        <v>0</v>
      </c>
      <c r="AB147" s="22">
        <v>0</v>
      </c>
      <c r="AC147" s="20">
        <f t="shared" si="999"/>
        <v>0</v>
      </c>
      <c r="AD147" s="21"/>
      <c r="AE147" s="20">
        <f t="shared" si="1000"/>
        <v>0</v>
      </c>
      <c r="AF147" s="22">
        <v>36</v>
      </c>
      <c r="AG147" s="20">
        <f t="shared" si="1001"/>
        <v>458336.08799999999</v>
      </c>
      <c r="AH147" s="22">
        <v>0</v>
      </c>
      <c r="AI147" s="20">
        <f t="shared" si="1002"/>
        <v>0</v>
      </c>
      <c r="AJ147" s="22"/>
      <c r="AK147" s="20">
        <f t="shared" si="1003"/>
        <v>0</v>
      </c>
      <c r="AL147" s="22">
        <v>0</v>
      </c>
      <c r="AM147" s="20">
        <f t="shared" si="1004"/>
        <v>0</v>
      </c>
      <c r="AN147" s="22">
        <v>0</v>
      </c>
      <c r="AO147" s="20">
        <f t="shared" si="1005"/>
        <v>0</v>
      </c>
      <c r="AP147" s="22">
        <v>0</v>
      </c>
      <c r="AQ147" s="20">
        <f t="shared" si="1006"/>
        <v>0</v>
      </c>
      <c r="AR147" s="31"/>
      <c r="AS147" s="20">
        <f t="shared" si="1007"/>
        <v>0</v>
      </c>
      <c r="AT147" s="22">
        <v>0</v>
      </c>
      <c r="AU147" s="20">
        <f t="shared" si="1008"/>
        <v>0</v>
      </c>
      <c r="AV147" s="22">
        <v>0</v>
      </c>
      <c r="AW147" s="20">
        <f t="shared" si="1009"/>
        <v>0</v>
      </c>
      <c r="AX147" s="22">
        <v>0</v>
      </c>
      <c r="AY147" s="20">
        <f t="shared" si="1010"/>
        <v>0</v>
      </c>
      <c r="AZ147" s="22">
        <v>0</v>
      </c>
      <c r="BA147" s="20">
        <f t="shared" si="1011"/>
        <v>0</v>
      </c>
      <c r="BB147" s="22"/>
      <c r="BC147" s="20">
        <f t="shared" si="1012"/>
        <v>0</v>
      </c>
      <c r="BD147" s="22"/>
      <c r="BE147" s="20">
        <f t="shared" si="1013"/>
        <v>0</v>
      </c>
      <c r="BF147" s="22">
        <v>0</v>
      </c>
      <c r="BG147" s="20">
        <f t="shared" si="1014"/>
        <v>0</v>
      </c>
      <c r="BH147" s="22">
        <v>0</v>
      </c>
      <c r="BI147" s="20">
        <f t="shared" si="1015"/>
        <v>0</v>
      </c>
      <c r="BJ147" s="22">
        <v>0</v>
      </c>
      <c r="BK147" s="20">
        <f t="shared" si="1016"/>
        <v>0</v>
      </c>
      <c r="BL147" s="22">
        <v>0</v>
      </c>
      <c r="BM147" s="20">
        <f t="shared" si="1017"/>
        <v>0</v>
      </c>
      <c r="BN147" s="22"/>
      <c r="BO147" s="20">
        <f t="shared" si="1018"/>
        <v>0</v>
      </c>
      <c r="BP147" s="22"/>
      <c r="BQ147" s="20">
        <f t="shared" si="1019"/>
        <v>0</v>
      </c>
      <c r="BR147" s="22">
        <v>0</v>
      </c>
      <c r="BS147" s="20">
        <f t="shared" si="1020"/>
        <v>0</v>
      </c>
      <c r="BT147" s="22">
        <v>0</v>
      </c>
      <c r="BU147" s="20">
        <f t="shared" si="1021"/>
        <v>0</v>
      </c>
      <c r="BV147" s="22">
        <v>0</v>
      </c>
      <c r="BW147" s="20">
        <f t="shared" si="1022"/>
        <v>0</v>
      </c>
      <c r="BX147" s="20">
        <v>0</v>
      </c>
      <c r="BY147" s="22">
        <v>0</v>
      </c>
      <c r="BZ147" s="20">
        <f t="shared" si="1023"/>
        <v>0</v>
      </c>
      <c r="CA147" s="22"/>
      <c r="CB147" s="20">
        <f t="shared" si="1024"/>
        <v>0</v>
      </c>
      <c r="CC147" s="22">
        <v>0</v>
      </c>
      <c r="CD147" s="20">
        <f t="shared" si="1025"/>
        <v>0</v>
      </c>
      <c r="CE147" s="22">
        <v>0</v>
      </c>
      <c r="CF147" s="20">
        <f t="shared" si="1026"/>
        <v>0</v>
      </c>
      <c r="CG147" s="22">
        <v>0</v>
      </c>
      <c r="CH147" s="20">
        <f t="shared" si="1027"/>
        <v>0</v>
      </c>
      <c r="CI147" s="22"/>
      <c r="CJ147" s="20">
        <f t="shared" si="1028"/>
        <v>0</v>
      </c>
      <c r="CK147" s="22">
        <v>0</v>
      </c>
      <c r="CL147" s="20">
        <f t="shared" si="1029"/>
        <v>0</v>
      </c>
      <c r="CM147" s="22"/>
      <c r="CN147" s="20">
        <f t="shared" si="1030"/>
        <v>0</v>
      </c>
      <c r="CO147" s="22">
        <v>0</v>
      </c>
      <c r="CP147" s="20">
        <f t="shared" si="1031"/>
        <v>0</v>
      </c>
      <c r="CQ147" s="22">
        <v>0</v>
      </c>
      <c r="CR147" s="20">
        <f t="shared" si="1032"/>
        <v>0</v>
      </c>
      <c r="CS147" s="22">
        <v>0</v>
      </c>
      <c r="CT147" s="20">
        <f t="shared" si="1033"/>
        <v>0</v>
      </c>
      <c r="CU147" s="20"/>
      <c r="CV147" s="20"/>
      <c r="CW147" s="20"/>
      <c r="CX147" s="20"/>
      <c r="CY147" s="53">
        <f t="shared" si="1034"/>
        <v>36</v>
      </c>
      <c r="CZ147" s="53">
        <f t="shared" si="1034"/>
        <v>458336.08799999999</v>
      </c>
    </row>
    <row r="148" spans="1:104" ht="30" x14ac:dyDescent="0.25">
      <c r="A148" s="66"/>
      <c r="B148" s="65">
        <v>103</v>
      </c>
      <c r="C148" s="16" t="s">
        <v>255</v>
      </c>
      <c r="D148" s="21">
        <f t="shared" ref="D148:D158" si="1035">D147</f>
        <v>9860</v>
      </c>
      <c r="E148" s="21">
        <v>9959</v>
      </c>
      <c r="F148" s="18">
        <v>1.56</v>
      </c>
      <c r="G148" s="18"/>
      <c r="H148" s="29">
        <v>1</v>
      </c>
      <c r="I148" s="30"/>
      <c r="J148" s="17">
        <v>1.4</v>
      </c>
      <c r="K148" s="17">
        <v>1.68</v>
      </c>
      <c r="L148" s="17">
        <v>2.23</v>
      </c>
      <c r="M148" s="19">
        <v>2.57</v>
      </c>
      <c r="N148" s="22">
        <v>0</v>
      </c>
      <c r="O148" s="20">
        <f t="shared" si="992"/>
        <v>0</v>
      </c>
      <c r="P148" s="22">
        <v>0</v>
      </c>
      <c r="Q148" s="20">
        <f t="shared" si="993"/>
        <v>0</v>
      </c>
      <c r="R148" s="21"/>
      <c r="S148" s="20">
        <f t="shared" si="994"/>
        <v>0</v>
      </c>
      <c r="T148" s="22">
        <v>0</v>
      </c>
      <c r="U148" s="20">
        <f t="shared" si="995"/>
        <v>0</v>
      </c>
      <c r="V148" s="22">
        <v>0</v>
      </c>
      <c r="W148" s="20">
        <f t="shared" si="996"/>
        <v>0</v>
      </c>
      <c r="X148" s="22">
        <v>0</v>
      </c>
      <c r="Y148" s="20">
        <f t="shared" si="997"/>
        <v>0</v>
      </c>
      <c r="Z148" s="22"/>
      <c r="AA148" s="20">
        <f t="shared" si="998"/>
        <v>0</v>
      </c>
      <c r="AB148" s="22">
        <v>0</v>
      </c>
      <c r="AC148" s="20">
        <f t="shared" si="999"/>
        <v>0</v>
      </c>
      <c r="AD148" s="21"/>
      <c r="AE148" s="20">
        <f t="shared" si="1000"/>
        <v>0</v>
      </c>
      <c r="AF148" s="22">
        <v>7</v>
      </c>
      <c r="AG148" s="20">
        <f t="shared" si="1001"/>
        <v>151118.05800000002</v>
      </c>
      <c r="AH148" s="22">
        <v>0</v>
      </c>
      <c r="AI148" s="20">
        <f t="shared" si="1002"/>
        <v>0</v>
      </c>
      <c r="AJ148" s="22"/>
      <c r="AK148" s="20">
        <f t="shared" si="1003"/>
        <v>0</v>
      </c>
      <c r="AL148" s="22">
        <v>0</v>
      </c>
      <c r="AM148" s="20">
        <f t="shared" si="1004"/>
        <v>0</v>
      </c>
      <c r="AN148" s="22">
        <v>0</v>
      </c>
      <c r="AO148" s="20">
        <f t="shared" si="1005"/>
        <v>0</v>
      </c>
      <c r="AP148" s="22">
        <v>0</v>
      </c>
      <c r="AQ148" s="20">
        <f t="shared" si="1006"/>
        <v>0</v>
      </c>
      <c r="AR148" s="31">
        <v>25</v>
      </c>
      <c r="AS148" s="20">
        <f t="shared" si="1007"/>
        <v>647648.81999999995</v>
      </c>
      <c r="AT148" s="22">
        <v>0</v>
      </c>
      <c r="AU148" s="20">
        <f t="shared" si="1008"/>
        <v>0</v>
      </c>
      <c r="AV148" s="22">
        <v>0</v>
      </c>
      <c r="AW148" s="20">
        <f t="shared" si="1009"/>
        <v>0</v>
      </c>
      <c r="AX148" s="22">
        <v>0</v>
      </c>
      <c r="AY148" s="20">
        <f t="shared" si="1010"/>
        <v>0</v>
      </c>
      <c r="AZ148" s="22">
        <v>0</v>
      </c>
      <c r="BA148" s="20">
        <f t="shared" si="1011"/>
        <v>0</v>
      </c>
      <c r="BB148" s="22"/>
      <c r="BC148" s="20">
        <f t="shared" si="1012"/>
        <v>0</v>
      </c>
      <c r="BD148" s="22"/>
      <c r="BE148" s="20">
        <f t="shared" si="1013"/>
        <v>0</v>
      </c>
      <c r="BF148" s="22">
        <v>0</v>
      </c>
      <c r="BG148" s="20">
        <f t="shared" si="1014"/>
        <v>0</v>
      </c>
      <c r="BH148" s="22">
        <v>0</v>
      </c>
      <c r="BI148" s="20">
        <f t="shared" si="1015"/>
        <v>0</v>
      </c>
      <c r="BJ148" s="22">
        <v>0</v>
      </c>
      <c r="BK148" s="20">
        <f t="shared" si="1016"/>
        <v>0</v>
      </c>
      <c r="BL148" s="22">
        <v>0</v>
      </c>
      <c r="BM148" s="20">
        <f t="shared" si="1017"/>
        <v>0</v>
      </c>
      <c r="BN148" s="22"/>
      <c r="BO148" s="20">
        <f t="shared" si="1018"/>
        <v>0</v>
      </c>
      <c r="BP148" s="22"/>
      <c r="BQ148" s="20">
        <f t="shared" si="1019"/>
        <v>0</v>
      </c>
      <c r="BR148" s="22">
        <v>0</v>
      </c>
      <c r="BS148" s="20">
        <f t="shared" si="1020"/>
        <v>0</v>
      </c>
      <c r="BT148" s="22">
        <v>0</v>
      </c>
      <c r="BU148" s="20">
        <f t="shared" si="1021"/>
        <v>0</v>
      </c>
      <c r="BV148" s="22">
        <v>0</v>
      </c>
      <c r="BW148" s="20">
        <f t="shared" si="1022"/>
        <v>0</v>
      </c>
      <c r="BX148" s="20">
        <v>0</v>
      </c>
      <c r="BY148" s="22">
        <v>0</v>
      </c>
      <c r="BZ148" s="20">
        <f t="shared" si="1023"/>
        <v>0</v>
      </c>
      <c r="CA148" s="22"/>
      <c r="CB148" s="20">
        <f t="shared" si="1024"/>
        <v>0</v>
      </c>
      <c r="CC148" s="31"/>
      <c r="CD148" s="20">
        <f t="shared" si="1025"/>
        <v>0</v>
      </c>
      <c r="CE148" s="22">
        <v>0</v>
      </c>
      <c r="CF148" s="20">
        <f t="shared" si="1026"/>
        <v>0</v>
      </c>
      <c r="CG148" s="22">
        <v>0</v>
      </c>
      <c r="CH148" s="20">
        <f t="shared" si="1027"/>
        <v>0</v>
      </c>
      <c r="CI148" s="22"/>
      <c r="CJ148" s="20">
        <f t="shared" si="1028"/>
        <v>0</v>
      </c>
      <c r="CK148" s="22">
        <v>0</v>
      </c>
      <c r="CL148" s="20">
        <f t="shared" si="1029"/>
        <v>0</v>
      </c>
      <c r="CM148" s="22"/>
      <c r="CN148" s="20">
        <f t="shared" si="1030"/>
        <v>0</v>
      </c>
      <c r="CO148" s="22">
        <v>0</v>
      </c>
      <c r="CP148" s="20">
        <f t="shared" si="1031"/>
        <v>0</v>
      </c>
      <c r="CQ148" s="22">
        <v>0</v>
      </c>
      <c r="CR148" s="20">
        <f t="shared" si="1032"/>
        <v>0</v>
      </c>
      <c r="CS148" s="22">
        <v>0</v>
      </c>
      <c r="CT148" s="20">
        <f t="shared" si="1033"/>
        <v>0</v>
      </c>
      <c r="CU148" s="20"/>
      <c r="CV148" s="20"/>
      <c r="CW148" s="20"/>
      <c r="CX148" s="20"/>
      <c r="CY148" s="53">
        <f t="shared" si="1034"/>
        <v>32</v>
      </c>
      <c r="CZ148" s="53">
        <f t="shared" si="1034"/>
        <v>798766.87800000003</v>
      </c>
    </row>
    <row r="149" spans="1:104" x14ac:dyDescent="0.25">
      <c r="A149" s="75">
        <v>35</v>
      </c>
      <c r="B149" s="84"/>
      <c r="C149" s="71" t="s">
        <v>256</v>
      </c>
      <c r="D149" s="79"/>
      <c r="E149" s="79">
        <v>9959</v>
      </c>
      <c r="F149" s="80">
        <v>1.23</v>
      </c>
      <c r="G149" s="80"/>
      <c r="H149" s="85"/>
      <c r="I149" s="86"/>
      <c r="J149" s="17"/>
      <c r="K149" s="17"/>
      <c r="L149" s="17"/>
      <c r="M149" s="19">
        <v>2.57</v>
      </c>
      <c r="N149" s="46">
        <f t="shared" ref="N149:BY149" si="1036">SUM(N150:N153)</f>
        <v>0</v>
      </c>
      <c r="O149" s="46">
        <f t="shared" si="1036"/>
        <v>0</v>
      </c>
      <c r="P149" s="46">
        <f t="shared" si="1036"/>
        <v>93</v>
      </c>
      <c r="Q149" s="46">
        <f t="shared" si="1036"/>
        <v>1714193.5754999998</v>
      </c>
      <c r="R149" s="46">
        <f t="shared" si="1036"/>
        <v>0</v>
      </c>
      <c r="S149" s="46">
        <f t="shared" si="1036"/>
        <v>0</v>
      </c>
      <c r="T149" s="46">
        <f t="shared" si="1036"/>
        <v>0</v>
      </c>
      <c r="U149" s="46">
        <f t="shared" si="1036"/>
        <v>0</v>
      </c>
      <c r="V149" s="46">
        <f t="shared" si="1036"/>
        <v>0</v>
      </c>
      <c r="W149" s="46">
        <f t="shared" si="1036"/>
        <v>0</v>
      </c>
      <c r="X149" s="87">
        <f t="shared" si="1036"/>
        <v>0</v>
      </c>
      <c r="Y149" s="87">
        <f t="shared" si="1036"/>
        <v>0</v>
      </c>
      <c r="Z149" s="87">
        <f t="shared" si="1036"/>
        <v>0</v>
      </c>
      <c r="AA149" s="87">
        <f t="shared" si="1036"/>
        <v>0</v>
      </c>
      <c r="AB149" s="46">
        <f t="shared" si="1036"/>
        <v>0</v>
      </c>
      <c r="AC149" s="46">
        <f t="shared" si="1036"/>
        <v>0</v>
      </c>
      <c r="AD149" s="46">
        <f t="shared" si="1036"/>
        <v>0</v>
      </c>
      <c r="AE149" s="46">
        <f t="shared" si="1036"/>
        <v>0</v>
      </c>
      <c r="AF149" s="46">
        <f t="shared" si="1036"/>
        <v>0</v>
      </c>
      <c r="AG149" s="46">
        <f t="shared" si="1036"/>
        <v>0</v>
      </c>
      <c r="AH149" s="46">
        <f t="shared" si="1036"/>
        <v>0</v>
      </c>
      <c r="AI149" s="46">
        <f t="shared" si="1036"/>
        <v>0</v>
      </c>
      <c r="AJ149" s="46">
        <f t="shared" si="1036"/>
        <v>0</v>
      </c>
      <c r="AK149" s="46">
        <f t="shared" si="1036"/>
        <v>0</v>
      </c>
      <c r="AL149" s="46">
        <f t="shared" si="1036"/>
        <v>0</v>
      </c>
      <c r="AM149" s="46">
        <f t="shared" si="1036"/>
        <v>0</v>
      </c>
      <c r="AN149" s="46">
        <f t="shared" si="1036"/>
        <v>5</v>
      </c>
      <c r="AO149" s="46">
        <f t="shared" si="1036"/>
        <v>117074.97899999999</v>
      </c>
      <c r="AP149" s="46">
        <f t="shared" si="1036"/>
        <v>0</v>
      </c>
      <c r="AQ149" s="46">
        <f t="shared" si="1036"/>
        <v>0</v>
      </c>
      <c r="AR149" s="46">
        <f t="shared" si="1036"/>
        <v>15</v>
      </c>
      <c r="AS149" s="46">
        <f t="shared" si="1036"/>
        <v>351224.93700000003</v>
      </c>
      <c r="AT149" s="46">
        <f t="shared" si="1036"/>
        <v>0</v>
      </c>
      <c r="AU149" s="46">
        <f t="shared" si="1036"/>
        <v>0</v>
      </c>
      <c r="AV149" s="46">
        <f t="shared" si="1036"/>
        <v>16</v>
      </c>
      <c r="AW149" s="46">
        <f t="shared" si="1036"/>
        <v>286958.2464</v>
      </c>
      <c r="AX149" s="46">
        <f t="shared" si="1036"/>
        <v>0</v>
      </c>
      <c r="AY149" s="46">
        <f t="shared" si="1036"/>
        <v>0</v>
      </c>
      <c r="AZ149" s="46">
        <f t="shared" si="1036"/>
        <v>0</v>
      </c>
      <c r="BA149" s="46">
        <f t="shared" si="1036"/>
        <v>0</v>
      </c>
      <c r="BB149" s="46">
        <f t="shared" si="1036"/>
        <v>0</v>
      </c>
      <c r="BC149" s="46">
        <f t="shared" si="1036"/>
        <v>0</v>
      </c>
      <c r="BD149" s="46">
        <f t="shared" si="1036"/>
        <v>0</v>
      </c>
      <c r="BE149" s="46">
        <f t="shared" si="1036"/>
        <v>0</v>
      </c>
      <c r="BF149" s="46">
        <f t="shared" si="1036"/>
        <v>26</v>
      </c>
      <c r="BG149" s="46">
        <f t="shared" si="1036"/>
        <v>388589.29200000002</v>
      </c>
      <c r="BH149" s="46">
        <f t="shared" si="1036"/>
        <v>0</v>
      </c>
      <c r="BI149" s="46">
        <f t="shared" si="1036"/>
        <v>0</v>
      </c>
      <c r="BJ149" s="46">
        <f t="shared" si="1036"/>
        <v>0</v>
      </c>
      <c r="BK149" s="46">
        <f t="shared" si="1036"/>
        <v>0</v>
      </c>
      <c r="BL149" s="46">
        <f t="shared" si="1036"/>
        <v>69</v>
      </c>
      <c r="BM149" s="46">
        <f t="shared" si="1036"/>
        <v>1330669.2294000001</v>
      </c>
      <c r="BN149" s="46">
        <f t="shared" si="1036"/>
        <v>0</v>
      </c>
      <c r="BO149" s="46">
        <f t="shared" si="1036"/>
        <v>0</v>
      </c>
      <c r="BP149" s="46">
        <f t="shared" si="1036"/>
        <v>5</v>
      </c>
      <c r="BQ149" s="46">
        <f t="shared" si="1036"/>
        <v>89674.452000000005</v>
      </c>
      <c r="BR149" s="46">
        <f t="shared" si="1036"/>
        <v>0</v>
      </c>
      <c r="BS149" s="46">
        <f t="shared" si="1036"/>
        <v>0</v>
      </c>
      <c r="BT149" s="46">
        <f t="shared" si="1036"/>
        <v>0</v>
      </c>
      <c r="BU149" s="46">
        <f t="shared" si="1036"/>
        <v>0</v>
      </c>
      <c r="BV149" s="46">
        <f t="shared" si="1036"/>
        <v>7</v>
      </c>
      <c r="BW149" s="46">
        <f t="shared" si="1036"/>
        <v>125544.2328</v>
      </c>
      <c r="BX149" s="46">
        <v>6.8571428571428568</v>
      </c>
      <c r="BY149" s="46">
        <f t="shared" si="1036"/>
        <v>5</v>
      </c>
      <c r="BZ149" s="46">
        <f t="shared" ref="BZ149:CZ149" si="1037">SUM(BZ150:BZ153)</f>
        <v>89674.452000000005</v>
      </c>
      <c r="CA149" s="46">
        <f t="shared" si="1037"/>
        <v>10</v>
      </c>
      <c r="CB149" s="46">
        <f t="shared" si="1037"/>
        <v>179348.90400000001</v>
      </c>
      <c r="CC149" s="46">
        <f t="shared" si="1037"/>
        <v>20</v>
      </c>
      <c r="CD149" s="46">
        <f t="shared" si="1037"/>
        <v>358697.80800000002</v>
      </c>
      <c r="CE149" s="46">
        <f t="shared" si="1037"/>
        <v>50</v>
      </c>
      <c r="CF149" s="46">
        <f t="shared" si="1037"/>
        <v>902224.62540000002</v>
      </c>
      <c r="CG149" s="46">
        <f t="shared" si="1037"/>
        <v>12</v>
      </c>
      <c r="CH149" s="46">
        <f t="shared" si="1037"/>
        <v>179348.90400000001</v>
      </c>
      <c r="CI149" s="46">
        <f t="shared" si="1037"/>
        <v>12</v>
      </c>
      <c r="CJ149" s="46">
        <f t="shared" si="1037"/>
        <v>179348.90400000001</v>
      </c>
      <c r="CK149" s="46">
        <f t="shared" si="1037"/>
        <v>0</v>
      </c>
      <c r="CL149" s="46">
        <f t="shared" si="1037"/>
        <v>0</v>
      </c>
      <c r="CM149" s="46">
        <f t="shared" si="1037"/>
        <v>30</v>
      </c>
      <c r="CN149" s="46">
        <f t="shared" si="1037"/>
        <v>565447.23900000006</v>
      </c>
      <c r="CO149" s="46">
        <f t="shared" si="1037"/>
        <v>2</v>
      </c>
      <c r="CP149" s="46">
        <f t="shared" si="1037"/>
        <v>35869.7808</v>
      </c>
      <c r="CQ149" s="46">
        <f t="shared" si="1037"/>
        <v>5</v>
      </c>
      <c r="CR149" s="46">
        <f t="shared" si="1037"/>
        <v>137180.56049999999</v>
      </c>
      <c r="CS149" s="46">
        <f t="shared" si="1037"/>
        <v>4</v>
      </c>
      <c r="CT149" s="46">
        <f t="shared" si="1037"/>
        <v>95225.727600000013</v>
      </c>
      <c r="CU149" s="46"/>
      <c r="CV149" s="46"/>
      <c r="CW149" s="46"/>
      <c r="CX149" s="46"/>
      <c r="CY149" s="46">
        <f t="shared" si="1037"/>
        <v>386</v>
      </c>
      <c r="CZ149" s="46">
        <f t="shared" si="1037"/>
        <v>7126295.8494000006</v>
      </c>
    </row>
    <row r="150" spans="1:104" x14ac:dyDescent="0.25">
      <c r="A150" s="66"/>
      <c r="B150" s="65">
        <v>104</v>
      </c>
      <c r="C150" s="23" t="s">
        <v>257</v>
      </c>
      <c r="D150" s="21">
        <f>D148</f>
        <v>9860</v>
      </c>
      <c r="E150" s="21">
        <v>9959</v>
      </c>
      <c r="F150" s="18">
        <v>1.08</v>
      </c>
      <c r="G150" s="18"/>
      <c r="H150" s="29">
        <v>1</v>
      </c>
      <c r="I150" s="30"/>
      <c r="J150" s="17">
        <v>1.4</v>
      </c>
      <c r="K150" s="17">
        <v>1.68</v>
      </c>
      <c r="L150" s="17">
        <v>2.23</v>
      </c>
      <c r="M150" s="19">
        <v>2.57</v>
      </c>
      <c r="N150" s="22">
        <v>0</v>
      </c>
      <c r="O150" s="20">
        <f t="shared" ref="O150:O153" si="1038">SUM(N150/12*9*$D150*$F150*$H150*$J150*O$9)+SUM(N150/12*3*$E150*$F150*$H150*$J150*O$9)</f>
        <v>0</v>
      </c>
      <c r="P150" s="22">
        <v>22</v>
      </c>
      <c r="Q150" s="20">
        <f t="shared" ref="Q150:Q153" si="1039">SUM(P150/12*9*$D150*$F150*$H150*$J150*Q$9)+SUM(P150/12*3*$E150*$F150*$H150*$J150*Q$9)</f>
        <v>328806.32400000002</v>
      </c>
      <c r="R150" s="21"/>
      <c r="S150" s="20">
        <f t="shared" ref="S150:S153" si="1040">SUM(R150/12*9*$D150*$F150*$H150*$J150*S$9)+SUM(R150/12*3*$E150*$F150*$H150*$J150*S$9)</f>
        <v>0</v>
      </c>
      <c r="T150" s="22">
        <v>0</v>
      </c>
      <c r="U150" s="20">
        <f t="shared" ref="U150:U153" si="1041">SUM(T150/12*9*$D150*$F150*$H150*$J150*U$9)+SUM(T150/12*3*$E150*$F150*$H150*$J150*U$9)</f>
        <v>0</v>
      </c>
      <c r="V150" s="22">
        <v>0</v>
      </c>
      <c r="W150" s="20">
        <f t="shared" ref="W150:W153" si="1042">SUM(V150/12*9*$D150*$F150*$H150*$J150*W$9)+SUM(V150/12*3*$E150*$F150*$H150*$J150*W$9)</f>
        <v>0</v>
      </c>
      <c r="X150" s="22">
        <v>0</v>
      </c>
      <c r="Y150" s="20">
        <f t="shared" ref="Y150:Y153" si="1043">SUM(X150/12*9*$D150*$F150*$H150*$J150*Y$9)+SUM(X150/12*3*$E150*$F150*$H150*$J150*Y$9)</f>
        <v>0</v>
      </c>
      <c r="Z150" s="22"/>
      <c r="AA150" s="20">
        <f t="shared" ref="AA150:AA153" si="1044">SUM(Z150/12*9*$D150*$F150*$H150*$J150*AA$9)+SUM(Z150/12*3*$E150*$F150*$H150*$J150*AA$9)</f>
        <v>0</v>
      </c>
      <c r="AB150" s="22">
        <v>0</v>
      </c>
      <c r="AC150" s="20">
        <f t="shared" ref="AC150:AC153" si="1045">SUM(AB150/12*9*$D150*$F150*$H150*$J150*AC$9)+SUM(AB150/12*3*$E150*$F150*$H150*$J150*AC$9)</f>
        <v>0</v>
      </c>
      <c r="AD150" s="21"/>
      <c r="AE150" s="20">
        <f t="shared" ref="AE150:AE153" si="1046">SUM(AD150/12*9*$D150*$F150*$H150*$J150*AE$9)+SUM(AD150/12*3*$E150*$F150*$H150*$J150*AE$9)</f>
        <v>0</v>
      </c>
      <c r="AF150" s="22">
        <v>0</v>
      </c>
      <c r="AG150" s="20">
        <f t="shared" ref="AG150:AG153" si="1047">SUM(AF150/12*9*$D150*$F150*$H150*$J150*AG$9)+SUM(AF150/12*3*$E150*$F150*$H150*$J150*AG$9)</f>
        <v>0</v>
      </c>
      <c r="AH150" s="22">
        <v>0</v>
      </c>
      <c r="AI150" s="20">
        <f t="shared" ref="AI150:AI153" si="1048">SUM(AH150/12*9*$D150*$F150*$H150*$J150*AI$9)+SUM(AH150/12*3*$E150*$F150*$H150*$J150*AI$9)</f>
        <v>0</v>
      </c>
      <c r="AJ150" s="22"/>
      <c r="AK150" s="20">
        <f t="shared" ref="AK150:AK153" si="1049">SUM(AJ150/12*9*$D150*$F150*$H150*$J150*AK$9)+SUM(AJ150/12*3*$E150*$F150*$H150*$J150*AK$9)</f>
        <v>0</v>
      </c>
      <c r="AL150" s="22">
        <v>0</v>
      </c>
      <c r="AM150" s="20">
        <f t="shared" ref="AM150:AM153" si="1050">SUM(AL150/12*9*$D150*$F150*$H150*$K150*AM$9)+SUM(AL150/12*3*$E150*$F150*$H150*$K150*AM$9)</f>
        <v>0</v>
      </c>
      <c r="AN150" s="22">
        <v>0</v>
      </c>
      <c r="AO150" s="20">
        <f t="shared" ref="AO150:AO153" si="1051">SUM(AN150/12*9*$D150*$F150*$H150*$K150*AO$9)+SUM(AN150/12*3*$E150*$F150*$H150*$K150*AO$9)</f>
        <v>0</v>
      </c>
      <c r="AP150" s="22">
        <v>0</v>
      </c>
      <c r="AQ150" s="20">
        <f t="shared" ref="AQ150:AQ153" si="1052">SUM(AP150/12*9*$D150*$F150*$H150*$K150*AQ$9)+SUM(AP150/12*3*$E150*$F150*$H150*$K150*AQ$9)</f>
        <v>0</v>
      </c>
      <c r="AR150" s="22"/>
      <c r="AS150" s="20">
        <f t="shared" ref="AS150:AS153" si="1053">SUM(AR150/12*9*$D150*$F150*$H150*$K150*AS$9)+SUM(AR150/12*3*$E150*$F150*$H150*$K150*AS$9)</f>
        <v>0</v>
      </c>
      <c r="AT150" s="22">
        <v>0</v>
      </c>
      <c r="AU150" s="20">
        <f t="shared" ref="AU150:AU153" si="1054">SUM(AT150/12*9*$D150*$F150*$H150*$K150*AU$9)+SUM(AT150/12*3*$E150*$F150*$H150*$K150*AU$9)</f>
        <v>0</v>
      </c>
      <c r="AV150" s="31">
        <v>16</v>
      </c>
      <c r="AW150" s="20">
        <f t="shared" ref="AW150:AW153" si="1055">SUM(AV150/12*9*$D150*$F150*$H150*$K150*AW$9)+SUM(AV150/12*3*$E150*$F150*$H150*$K150*AW$9)</f>
        <v>286958.2464</v>
      </c>
      <c r="AX150" s="22">
        <v>0</v>
      </c>
      <c r="AY150" s="20">
        <f t="shared" ref="AY150:AY153" si="1056">SUM(AX150/12*9*$D150*$F150*$H150*$K150*AY$9)+SUM(AX150/12*3*$E150*$F150*$H150*$K150*AY$9)</f>
        <v>0</v>
      </c>
      <c r="AZ150" s="22"/>
      <c r="BA150" s="20">
        <f t="shared" ref="BA150:BA153" si="1057">SUM(AZ150/12*9*$D150*$F150*$H150*$J150*BA$9)+SUM(AZ150/12*3*$E150*$F150*$H150*$J150*BA$9)</f>
        <v>0</v>
      </c>
      <c r="BB150" s="22"/>
      <c r="BC150" s="20">
        <f t="shared" ref="BC150:BC153" si="1058">SUM(BB150/12*9*$D150*$F150*$H150*$J150*BC$9)+SUM(BB150/12*3*$E150*$F150*$H150*$J150*BC$9)</f>
        <v>0</v>
      </c>
      <c r="BD150" s="22"/>
      <c r="BE150" s="20">
        <f t="shared" ref="BE150:BE153" si="1059">SUM(BD150/12*9*$D150*$F150*$H150*$J150*BE$9)+SUM(BD150/12*3*$E150*$F150*$H150*$J150*BE$9)</f>
        <v>0</v>
      </c>
      <c r="BF150" s="22">
        <v>26</v>
      </c>
      <c r="BG150" s="20">
        <f t="shared" ref="BG150:BG153" si="1060">SUM(BF150/12*9*$D150*$F150*$H150*$J150*BG$9)+SUM(BF150/12*3*$E150*$F150*$H150*$J150*BG$9)</f>
        <v>388589.29200000002</v>
      </c>
      <c r="BH150" s="22">
        <v>0</v>
      </c>
      <c r="BI150" s="20">
        <f t="shared" ref="BI150:BI153" si="1061">SUM(BH150/12*9*$D150*$F150*$H150*$J150*BI$9)+SUM(BH150/12*3*$E150*$F150*$H150*$J150*BI$9)</f>
        <v>0</v>
      </c>
      <c r="BJ150" s="22"/>
      <c r="BK150" s="20">
        <f t="shared" ref="BK150:BK153" si="1062">SUM(BJ150/12*9*$D150*$F150*$H150*$K150*BK$9)+SUM(BJ150/12*3*$E150*$F150*$H150*$K150*BK$9)</f>
        <v>0</v>
      </c>
      <c r="BL150" s="22">
        <v>52</v>
      </c>
      <c r="BM150" s="20">
        <f t="shared" ref="BM150:BM153" si="1063">SUM(BL150/12*9*$D150*$F150*$H150*$K150*BM$9)+SUM(BL150/12*3*$E150*$F150*$H150*$K150*BM$9)</f>
        <v>932614.30080000008</v>
      </c>
      <c r="BN150" s="22"/>
      <c r="BO150" s="20">
        <f t="shared" ref="BO150:BO153" si="1064">SUM(BN150/12*9*$D150*$F150*$H150*$J150*BO$9)+SUM(BN150/12*3*$E150*$F150*$H150*$J150*BO$9)</f>
        <v>0</v>
      </c>
      <c r="BP150" s="31">
        <v>5</v>
      </c>
      <c r="BQ150" s="20">
        <f t="shared" ref="BQ150:BQ153" si="1065">SUM(BP150/12*9*$D150*$F150*$H150*$K150*BQ$9)+SUM(BP150/12*3*$E150*$F150*$H150*$K150*BQ$9)</f>
        <v>89674.452000000005</v>
      </c>
      <c r="BR150" s="22">
        <v>0</v>
      </c>
      <c r="BS150" s="20">
        <f t="shared" ref="BS150:BS153" si="1066">SUM(BR150/12*9*$D150*$F150*$H150*$J150*BS$9)+SUM(BR150/12*3*$E150*$F150*$H150*$J150*BS$9)</f>
        <v>0</v>
      </c>
      <c r="BT150" s="22"/>
      <c r="BU150" s="20">
        <f t="shared" ref="BU150:BU153" si="1067">SUM(BT150/12*9*$D150*$F150*$H150*$J150*BU$9)+SUM(BT150/12*3*$E150*$F150*$H150*$J150*BU$9)</f>
        <v>0</v>
      </c>
      <c r="BV150" s="31">
        <v>7</v>
      </c>
      <c r="BW150" s="20">
        <f t="shared" ref="BW150:BW153" si="1068">SUM(BV150/12*9*$D150*$F150*$H150*$K150*BW$9)+SUM(BV150/12*3*$E150*$F150*$H150*$K150*BW$9)</f>
        <v>125544.2328</v>
      </c>
      <c r="BX150" s="20">
        <v>6.8571428571428568</v>
      </c>
      <c r="BY150" s="31">
        <v>5</v>
      </c>
      <c r="BZ150" s="20">
        <f t="shared" ref="BZ150:BZ153" si="1069">SUM(BY150/12*9*$D150*$F150*$H150*$K150*BZ$9)+SUM(BY150/12*3*$E150*$F150*$H150*$K150*BZ$9)</f>
        <v>89674.452000000005</v>
      </c>
      <c r="CA150" s="31">
        <v>10</v>
      </c>
      <c r="CB150" s="20">
        <f t="shared" ref="CB150:CB153" si="1070">SUM(CA150/12*9*$D150*$F150*$H150*$K150*CB$9)+SUM(CA150/12*3*$E150*$F150*$H150*$K150*CB$9)</f>
        <v>179348.90400000001</v>
      </c>
      <c r="CC150" s="31">
        <v>20</v>
      </c>
      <c r="CD150" s="20">
        <f t="shared" ref="CD150:CD153" si="1071">SUM(CC150/12*9*$D150*$F150*$H150*$K150*CD$9)+SUM(CC150/12*3*$E150*$F150*$H150*$K150*CD$9)</f>
        <v>358697.80800000002</v>
      </c>
      <c r="CE150" s="22">
        <v>49</v>
      </c>
      <c r="CF150" s="20">
        <f t="shared" ref="CF150:CF153" si="1072">SUM(CE150/12*9*$D150*$F150*$H150*$K150*CF$9)+SUM(CE150/12*3*$E150*$F150*$H150*$K150*CF$9)</f>
        <v>878809.62959999999</v>
      </c>
      <c r="CG150" s="22">
        <v>12</v>
      </c>
      <c r="CH150" s="20">
        <f t="shared" ref="CH150:CH153" si="1073">SUM(CG150/12*9*$D150*$F150*$H150*$J150*CH$9)+SUM(CG150/12*3*$E150*$F150*$H150*$J150*CH$9)</f>
        <v>179348.90400000001</v>
      </c>
      <c r="CI150" s="22">
        <v>12</v>
      </c>
      <c r="CJ150" s="20">
        <f t="shared" ref="CJ150:CJ153" si="1074">SUM(CI150/12*9*$D150*$F150*$H150*$J150*CJ$9)+SUM(CI150/12*3*$E150*$F150*$H150*$J150*CJ$9)</f>
        <v>179348.90400000001</v>
      </c>
      <c r="CK150" s="22">
        <v>0</v>
      </c>
      <c r="CL150" s="20">
        <f t="shared" ref="CL150:CL153" si="1075">SUM(CK150/12*9*$D150*$F150*$H150*$J150*CL$9)+SUM(CK150/12*3*$E150*$F150*$H150*$J150*CL$9)</f>
        <v>0</v>
      </c>
      <c r="CM150" s="22">
        <v>25</v>
      </c>
      <c r="CN150" s="20">
        <f t="shared" ref="CN150:CN153" si="1076">SUM(CM150/12*9*$D150*$F150*$H150*$K150*CN$9)+SUM(CM150/12*3*$E150*$F150*$H150*$K150*CN$9)</f>
        <v>448372.26</v>
      </c>
      <c r="CO150" s="22">
        <v>2</v>
      </c>
      <c r="CP150" s="20">
        <f t="shared" ref="CP150:CP153" si="1077">SUM(CO150/12*9*$D150*$F150*$H150*$K150*CP$9)+SUM(CO150/12*3*$E150*$F150*$H150*$K150*CP$9)</f>
        <v>35869.7808</v>
      </c>
      <c r="CQ150" s="31">
        <v>5</v>
      </c>
      <c r="CR150" s="20">
        <f t="shared" ref="CR150:CR153" si="1078">SUM(CQ150/12*9*$D150*$F150*$H150*$M150*CR$9)+SUM(CQ150/12*3*$E150*$F150*$H150*$M150*CR$9)</f>
        <v>137180.56049999999</v>
      </c>
      <c r="CS150" s="31">
        <v>4</v>
      </c>
      <c r="CT150" s="20">
        <f t="shared" ref="CT150:CT153" si="1079">SUM(CS150/12*9*$D150*$F150*$H150*$L150*CT$9)+SUM(CS150/12*3*$E150*$F150*$H150*$L150*CT$9)</f>
        <v>95225.727600000013</v>
      </c>
      <c r="CU150" s="20"/>
      <c r="CV150" s="20"/>
      <c r="CW150" s="20"/>
      <c r="CX150" s="20"/>
      <c r="CY150" s="53">
        <f t="shared" ref="CY150:CZ153" si="1080">SUM(AD150,R150,T150,AB150,N150,V150,P150,BF150,BT150,CG150,CK150,BH150,CI150,AF150,AZ150,BB150,AH150,BD150,BR150,AJ150,X150,CO150,BJ150,CM150,BL150,BY150,CC150,BV150,CA150,AL150,AN150,AP150,AR150,AT150,AX150,AV150,BP150,CS150,CQ150,CE150,Z150,BN150)</f>
        <v>272</v>
      </c>
      <c r="CZ150" s="53">
        <f t="shared" si="1080"/>
        <v>4734063.7785000009</v>
      </c>
    </row>
    <row r="151" spans="1:104" ht="105" x14ac:dyDescent="0.25">
      <c r="A151" s="66"/>
      <c r="B151" s="65">
        <v>105</v>
      </c>
      <c r="C151" s="23" t="s">
        <v>258</v>
      </c>
      <c r="D151" s="21">
        <f>D41</f>
        <v>9860</v>
      </c>
      <c r="E151" s="21">
        <v>9959</v>
      </c>
      <c r="F151" s="18">
        <v>1.41</v>
      </c>
      <c r="G151" s="18"/>
      <c r="H151" s="29">
        <v>1</v>
      </c>
      <c r="I151" s="30"/>
      <c r="J151" s="17">
        <v>1.4</v>
      </c>
      <c r="K151" s="17">
        <v>1.68</v>
      </c>
      <c r="L151" s="17">
        <v>2.23</v>
      </c>
      <c r="M151" s="19">
        <v>2.57</v>
      </c>
      <c r="N151" s="22">
        <v>0</v>
      </c>
      <c r="O151" s="20">
        <f t="shared" si="1038"/>
        <v>0</v>
      </c>
      <c r="P151" s="22">
        <v>71</v>
      </c>
      <c r="Q151" s="20">
        <f t="shared" si="1039"/>
        <v>1385387.2514999998</v>
      </c>
      <c r="R151" s="21"/>
      <c r="S151" s="20">
        <f t="shared" si="1040"/>
        <v>0</v>
      </c>
      <c r="T151" s="22">
        <v>0</v>
      </c>
      <c r="U151" s="20">
        <f t="shared" si="1041"/>
        <v>0</v>
      </c>
      <c r="V151" s="22">
        <v>0</v>
      </c>
      <c r="W151" s="20">
        <f t="shared" si="1042"/>
        <v>0</v>
      </c>
      <c r="X151" s="22"/>
      <c r="Y151" s="20">
        <f t="shared" si="1043"/>
        <v>0</v>
      </c>
      <c r="Z151" s="22"/>
      <c r="AA151" s="20">
        <f t="shared" si="1044"/>
        <v>0</v>
      </c>
      <c r="AB151" s="22"/>
      <c r="AC151" s="20">
        <f t="shared" si="1045"/>
        <v>0</v>
      </c>
      <c r="AD151" s="21"/>
      <c r="AE151" s="20">
        <f t="shared" si="1046"/>
        <v>0</v>
      </c>
      <c r="AF151" s="22">
        <v>0</v>
      </c>
      <c r="AG151" s="20">
        <f t="shared" si="1047"/>
        <v>0</v>
      </c>
      <c r="AH151" s="22">
        <v>0</v>
      </c>
      <c r="AI151" s="20">
        <f t="shared" si="1048"/>
        <v>0</v>
      </c>
      <c r="AJ151" s="22"/>
      <c r="AK151" s="20">
        <f t="shared" si="1049"/>
        <v>0</v>
      </c>
      <c r="AL151" s="22">
        <v>0</v>
      </c>
      <c r="AM151" s="20">
        <f t="shared" si="1050"/>
        <v>0</v>
      </c>
      <c r="AN151" s="31">
        <v>5</v>
      </c>
      <c r="AO151" s="20">
        <f t="shared" si="1051"/>
        <v>117074.97899999999</v>
      </c>
      <c r="AP151" s="22">
        <v>0</v>
      </c>
      <c r="AQ151" s="20">
        <f t="shared" si="1052"/>
        <v>0</v>
      </c>
      <c r="AR151" s="31">
        <v>15</v>
      </c>
      <c r="AS151" s="20">
        <f t="shared" si="1053"/>
        <v>351224.93700000003</v>
      </c>
      <c r="AT151" s="22">
        <v>0</v>
      </c>
      <c r="AU151" s="20">
        <f t="shared" si="1054"/>
        <v>0</v>
      </c>
      <c r="AV151" s="22"/>
      <c r="AW151" s="20">
        <f t="shared" si="1055"/>
        <v>0</v>
      </c>
      <c r="AX151" s="22"/>
      <c r="AY151" s="20">
        <f t="shared" si="1056"/>
        <v>0</v>
      </c>
      <c r="AZ151" s="22"/>
      <c r="BA151" s="20">
        <f t="shared" si="1057"/>
        <v>0</v>
      </c>
      <c r="BB151" s="22"/>
      <c r="BC151" s="20">
        <f t="shared" si="1058"/>
        <v>0</v>
      </c>
      <c r="BD151" s="22"/>
      <c r="BE151" s="20">
        <f t="shared" si="1059"/>
        <v>0</v>
      </c>
      <c r="BF151" s="22">
        <v>0</v>
      </c>
      <c r="BG151" s="20">
        <f t="shared" si="1060"/>
        <v>0</v>
      </c>
      <c r="BH151" s="22">
        <v>0</v>
      </c>
      <c r="BI151" s="20">
        <f t="shared" si="1061"/>
        <v>0</v>
      </c>
      <c r="BJ151" s="22"/>
      <c r="BK151" s="20">
        <f t="shared" si="1062"/>
        <v>0</v>
      </c>
      <c r="BL151" s="22">
        <v>17</v>
      </c>
      <c r="BM151" s="20">
        <f t="shared" si="1063"/>
        <v>398054.92859999998</v>
      </c>
      <c r="BN151" s="22"/>
      <c r="BO151" s="20">
        <f t="shared" si="1064"/>
        <v>0</v>
      </c>
      <c r="BP151" s="22"/>
      <c r="BQ151" s="20">
        <f t="shared" si="1065"/>
        <v>0</v>
      </c>
      <c r="BR151" s="22">
        <v>0</v>
      </c>
      <c r="BS151" s="20">
        <f t="shared" si="1066"/>
        <v>0</v>
      </c>
      <c r="BT151" s="22">
        <v>0</v>
      </c>
      <c r="BU151" s="20">
        <f t="shared" si="1067"/>
        <v>0</v>
      </c>
      <c r="BV151" s="22">
        <v>0</v>
      </c>
      <c r="BW151" s="20">
        <f t="shared" si="1068"/>
        <v>0</v>
      </c>
      <c r="BX151" s="20">
        <v>0</v>
      </c>
      <c r="BY151" s="22"/>
      <c r="BZ151" s="20">
        <f t="shared" si="1069"/>
        <v>0</v>
      </c>
      <c r="CA151" s="22"/>
      <c r="CB151" s="20">
        <f t="shared" si="1070"/>
        <v>0</v>
      </c>
      <c r="CC151" s="22">
        <v>0</v>
      </c>
      <c r="CD151" s="20">
        <f t="shared" si="1071"/>
        <v>0</v>
      </c>
      <c r="CE151" s="22">
        <v>1</v>
      </c>
      <c r="CF151" s="20">
        <f t="shared" si="1072"/>
        <v>23414.995799999997</v>
      </c>
      <c r="CG151" s="22">
        <v>0</v>
      </c>
      <c r="CH151" s="20">
        <f t="shared" si="1073"/>
        <v>0</v>
      </c>
      <c r="CI151" s="22"/>
      <c r="CJ151" s="20">
        <f t="shared" si="1074"/>
        <v>0</v>
      </c>
      <c r="CK151" s="22">
        <v>0</v>
      </c>
      <c r="CL151" s="20">
        <f t="shared" si="1075"/>
        <v>0</v>
      </c>
      <c r="CM151" s="22">
        <v>5</v>
      </c>
      <c r="CN151" s="20">
        <f t="shared" si="1076"/>
        <v>117074.97899999999</v>
      </c>
      <c r="CO151" s="22">
        <v>0</v>
      </c>
      <c r="CP151" s="20">
        <f t="shared" si="1077"/>
        <v>0</v>
      </c>
      <c r="CQ151" s="22"/>
      <c r="CR151" s="20">
        <f t="shared" si="1078"/>
        <v>0</v>
      </c>
      <c r="CS151" s="22">
        <v>0</v>
      </c>
      <c r="CT151" s="20">
        <f t="shared" si="1079"/>
        <v>0</v>
      </c>
      <c r="CU151" s="20"/>
      <c r="CV151" s="20"/>
      <c r="CW151" s="20"/>
      <c r="CX151" s="20"/>
      <c r="CY151" s="53">
        <f t="shared" si="1080"/>
        <v>114</v>
      </c>
      <c r="CZ151" s="53">
        <f t="shared" si="1080"/>
        <v>2392232.0709000002</v>
      </c>
    </row>
    <row r="152" spans="1:104" x14ac:dyDescent="0.25">
      <c r="A152" s="66"/>
      <c r="B152" s="65">
        <v>106</v>
      </c>
      <c r="C152" s="23" t="s">
        <v>259</v>
      </c>
      <c r="D152" s="21">
        <f>D151</f>
        <v>9860</v>
      </c>
      <c r="E152" s="21">
        <v>9959</v>
      </c>
      <c r="F152" s="18">
        <v>2.58</v>
      </c>
      <c r="G152" s="18"/>
      <c r="H152" s="29">
        <v>1</v>
      </c>
      <c r="I152" s="30"/>
      <c r="J152" s="17">
        <v>1.4</v>
      </c>
      <c r="K152" s="17">
        <v>1.68</v>
      </c>
      <c r="L152" s="17">
        <v>2.23</v>
      </c>
      <c r="M152" s="19">
        <v>2.57</v>
      </c>
      <c r="N152" s="27"/>
      <c r="O152" s="20">
        <f t="shared" si="1038"/>
        <v>0</v>
      </c>
      <c r="P152" s="27"/>
      <c r="Q152" s="20">
        <f t="shared" si="1039"/>
        <v>0</v>
      </c>
      <c r="R152" s="21"/>
      <c r="S152" s="20">
        <f t="shared" si="1040"/>
        <v>0</v>
      </c>
      <c r="T152" s="27"/>
      <c r="U152" s="20">
        <f t="shared" si="1041"/>
        <v>0</v>
      </c>
      <c r="V152" s="27"/>
      <c r="W152" s="20">
        <f t="shared" si="1042"/>
        <v>0</v>
      </c>
      <c r="X152" s="27"/>
      <c r="Y152" s="20">
        <f t="shared" si="1043"/>
        <v>0</v>
      </c>
      <c r="Z152" s="22"/>
      <c r="AA152" s="20">
        <f t="shared" si="1044"/>
        <v>0</v>
      </c>
      <c r="AB152" s="27"/>
      <c r="AC152" s="20">
        <f t="shared" si="1045"/>
        <v>0</v>
      </c>
      <c r="AD152" s="21"/>
      <c r="AE152" s="20">
        <f t="shared" si="1046"/>
        <v>0</v>
      </c>
      <c r="AF152" s="27"/>
      <c r="AG152" s="20">
        <f t="shared" si="1047"/>
        <v>0</v>
      </c>
      <c r="AH152" s="27"/>
      <c r="AI152" s="20">
        <f t="shared" si="1048"/>
        <v>0</v>
      </c>
      <c r="AJ152" s="27"/>
      <c r="AK152" s="20">
        <f t="shared" si="1049"/>
        <v>0</v>
      </c>
      <c r="AL152" s="27"/>
      <c r="AM152" s="20">
        <f t="shared" si="1050"/>
        <v>0</v>
      </c>
      <c r="AN152" s="27"/>
      <c r="AO152" s="20">
        <f t="shared" si="1051"/>
        <v>0</v>
      </c>
      <c r="AP152" s="27"/>
      <c r="AQ152" s="20">
        <f t="shared" si="1052"/>
        <v>0</v>
      </c>
      <c r="AR152" s="27"/>
      <c r="AS152" s="20">
        <f t="shared" si="1053"/>
        <v>0</v>
      </c>
      <c r="AT152" s="27"/>
      <c r="AU152" s="20">
        <f t="shared" si="1054"/>
        <v>0</v>
      </c>
      <c r="AV152" s="27"/>
      <c r="AW152" s="20">
        <f t="shared" si="1055"/>
        <v>0</v>
      </c>
      <c r="AX152" s="27"/>
      <c r="AY152" s="20">
        <f t="shared" si="1056"/>
        <v>0</v>
      </c>
      <c r="AZ152" s="27"/>
      <c r="BA152" s="20">
        <f t="shared" si="1057"/>
        <v>0</v>
      </c>
      <c r="BB152" s="27"/>
      <c r="BC152" s="20">
        <f t="shared" si="1058"/>
        <v>0</v>
      </c>
      <c r="BD152" s="27"/>
      <c r="BE152" s="20">
        <f t="shared" si="1059"/>
        <v>0</v>
      </c>
      <c r="BF152" s="27"/>
      <c r="BG152" s="20">
        <f t="shared" si="1060"/>
        <v>0</v>
      </c>
      <c r="BH152" s="27"/>
      <c r="BI152" s="20">
        <f t="shared" si="1061"/>
        <v>0</v>
      </c>
      <c r="BJ152" s="27"/>
      <c r="BK152" s="20">
        <f t="shared" si="1062"/>
        <v>0</v>
      </c>
      <c r="BL152" s="27"/>
      <c r="BM152" s="20">
        <f t="shared" si="1063"/>
        <v>0</v>
      </c>
      <c r="BN152" s="22"/>
      <c r="BO152" s="20">
        <f t="shared" si="1064"/>
        <v>0</v>
      </c>
      <c r="BP152" s="27"/>
      <c r="BQ152" s="20">
        <f t="shared" si="1065"/>
        <v>0</v>
      </c>
      <c r="BR152" s="27"/>
      <c r="BS152" s="20">
        <f t="shared" si="1066"/>
        <v>0</v>
      </c>
      <c r="BT152" s="27"/>
      <c r="BU152" s="20">
        <f t="shared" si="1067"/>
        <v>0</v>
      </c>
      <c r="BV152" s="27"/>
      <c r="BW152" s="20">
        <f t="shared" si="1068"/>
        <v>0</v>
      </c>
      <c r="BX152" s="24">
        <v>0</v>
      </c>
      <c r="BY152" s="27"/>
      <c r="BZ152" s="20">
        <f t="shared" si="1069"/>
        <v>0</v>
      </c>
      <c r="CA152" s="22"/>
      <c r="CB152" s="20">
        <f t="shared" si="1070"/>
        <v>0</v>
      </c>
      <c r="CC152" s="27"/>
      <c r="CD152" s="20">
        <f t="shared" si="1071"/>
        <v>0</v>
      </c>
      <c r="CE152" s="27"/>
      <c r="CF152" s="20">
        <f t="shared" si="1072"/>
        <v>0</v>
      </c>
      <c r="CG152" s="27"/>
      <c r="CH152" s="20">
        <f t="shared" si="1073"/>
        <v>0</v>
      </c>
      <c r="CI152" s="22"/>
      <c r="CJ152" s="20">
        <f t="shared" si="1074"/>
        <v>0</v>
      </c>
      <c r="CK152" s="27"/>
      <c r="CL152" s="20">
        <f t="shared" si="1075"/>
        <v>0</v>
      </c>
      <c r="CM152" s="22"/>
      <c r="CN152" s="20">
        <f t="shared" si="1076"/>
        <v>0</v>
      </c>
      <c r="CO152" s="27"/>
      <c r="CP152" s="20">
        <f t="shared" si="1077"/>
        <v>0</v>
      </c>
      <c r="CQ152" s="27"/>
      <c r="CR152" s="20">
        <f t="shared" si="1078"/>
        <v>0</v>
      </c>
      <c r="CS152" s="27"/>
      <c r="CT152" s="20">
        <f t="shared" si="1079"/>
        <v>0</v>
      </c>
      <c r="CU152" s="20"/>
      <c r="CV152" s="20"/>
      <c r="CW152" s="20"/>
      <c r="CX152" s="20"/>
      <c r="CY152" s="53">
        <f t="shared" si="1080"/>
        <v>0</v>
      </c>
      <c r="CZ152" s="53">
        <f t="shared" si="1080"/>
        <v>0</v>
      </c>
    </row>
    <row r="153" spans="1:104" ht="45" x14ac:dyDescent="0.25">
      <c r="A153" s="66"/>
      <c r="B153" s="65">
        <v>107</v>
      </c>
      <c r="C153" s="23" t="s">
        <v>260</v>
      </c>
      <c r="D153" s="21">
        <f>D152</f>
        <v>9860</v>
      </c>
      <c r="E153" s="21">
        <v>9959</v>
      </c>
      <c r="F153" s="30">
        <v>12.27</v>
      </c>
      <c r="G153" s="30"/>
      <c r="H153" s="29">
        <v>1</v>
      </c>
      <c r="I153" s="30"/>
      <c r="J153" s="17">
        <v>1.4</v>
      </c>
      <c r="K153" s="17">
        <v>1.68</v>
      </c>
      <c r="L153" s="17">
        <v>2.23</v>
      </c>
      <c r="M153" s="19">
        <v>2.57</v>
      </c>
      <c r="N153" s="27"/>
      <c r="O153" s="20">
        <f t="shared" si="1038"/>
        <v>0</v>
      </c>
      <c r="P153" s="27"/>
      <c r="Q153" s="20">
        <f t="shared" si="1039"/>
        <v>0</v>
      </c>
      <c r="R153" s="21"/>
      <c r="S153" s="20">
        <f t="shared" si="1040"/>
        <v>0</v>
      </c>
      <c r="T153" s="27"/>
      <c r="U153" s="20">
        <f t="shared" si="1041"/>
        <v>0</v>
      </c>
      <c r="V153" s="27"/>
      <c r="W153" s="20">
        <f t="shared" si="1042"/>
        <v>0</v>
      </c>
      <c r="X153" s="27"/>
      <c r="Y153" s="20">
        <f t="shared" si="1043"/>
        <v>0</v>
      </c>
      <c r="Z153" s="22"/>
      <c r="AA153" s="20">
        <f t="shared" si="1044"/>
        <v>0</v>
      </c>
      <c r="AB153" s="27"/>
      <c r="AC153" s="20">
        <f t="shared" si="1045"/>
        <v>0</v>
      </c>
      <c r="AD153" s="21"/>
      <c r="AE153" s="20">
        <f t="shared" si="1046"/>
        <v>0</v>
      </c>
      <c r="AF153" s="27"/>
      <c r="AG153" s="20">
        <f t="shared" si="1047"/>
        <v>0</v>
      </c>
      <c r="AH153" s="27"/>
      <c r="AI153" s="20">
        <f t="shared" si="1048"/>
        <v>0</v>
      </c>
      <c r="AJ153" s="27"/>
      <c r="AK153" s="20">
        <f t="shared" si="1049"/>
        <v>0</v>
      </c>
      <c r="AL153" s="27"/>
      <c r="AM153" s="20">
        <f t="shared" si="1050"/>
        <v>0</v>
      </c>
      <c r="AN153" s="27"/>
      <c r="AO153" s="20">
        <f t="shared" si="1051"/>
        <v>0</v>
      </c>
      <c r="AP153" s="27"/>
      <c r="AQ153" s="20">
        <f t="shared" si="1052"/>
        <v>0</v>
      </c>
      <c r="AR153" s="27"/>
      <c r="AS153" s="20">
        <f t="shared" si="1053"/>
        <v>0</v>
      </c>
      <c r="AT153" s="27"/>
      <c r="AU153" s="20">
        <f t="shared" si="1054"/>
        <v>0</v>
      </c>
      <c r="AV153" s="27"/>
      <c r="AW153" s="20">
        <f t="shared" si="1055"/>
        <v>0</v>
      </c>
      <c r="AX153" s="27"/>
      <c r="AY153" s="20">
        <f t="shared" si="1056"/>
        <v>0</v>
      </c>
      <c r="AZ153" s="27"/>
      <c r="BA153" s="20">
        <f t="shared" si="1057"/>
        <v>0</v>
      </c>
      <c r="BB153" s="27"/>
      <c r="BC153" s="20">
        <f t="shared" si="1058"/>
        <v>0</v>
      </c>
      <c r="BD153" s="27"/>
      <c r="BE153" s="20">
        <f t="shared" si="1059"/>
        <v>0</v>
      </c>
      <c r="BF153" s="27"/>
      <c r="BG153" s="20">
        <f t="shared" si="1060"/>
        <v>0</v>
      </c>
      <c r="BH153" s="27"/>
      <c r="BI153" s="20">
        <f t="shared" si="1061"/>
        <v>0</v>
      </c>
      <c r="BJ153" s="27"/>
      <c r="BK153" s="20">
        <f t="shared" si="1062"/>
        <v>0</v>
      </c>
      <c r="BL153" s="27"/>
      <c r="BM153" s="20">
        <f t="shared" si="1063"/>
        <v>0</v>
      </c>
      <c r="BN153" s="27"/>
      <c r="BO153" s="20">
        <f t="shared" si="1064"/>
        <v>0</v>
      </c>
      <c r="BP153" s="27"/>
      <c r="BQ153" s="20">
        <f t="shared" si="1065"/>
        <v>0</v>
      </c>
      <c r="BR153" s="27"/>
      <c r="BS153" s="20">
        <f t="shared" si="1066"/>
        <v>0</v>
      </c>
      <c r="BT153" s="27"/>
      <c r="BU153" s="20">
        <f t="shared" si="1067"/>
        <v>0</v>
      </c>
      <c r="BV153" s="27"/>
      <c r="BW153" s="20">
        <f t="shared" si="1068"/>
        <v>0</v>
      </c>
      <c r="BX153" s="24">
        <v>0</v>
      </c>
      <c r="BY153" s="27"/>
      <c r="BZ153" s="20">
        <f t="shared" si="1069"/>
        <v>0</v>
      </c>
      <c r="CA153" s="27"/>
      <c r="CB153" s="20">
        <f t="shared" si="1070"/>
        <v>0</v>
      </c>
      <c r="CC153" s="27"/>
      <c r="CD153" s="20">
        <f t="shared" si="1071"/>
        <v>0</v>
      </c>
      <c r="CE153" s="27"/>
      <c r="CF153" s="20">
        <f t="shared" si="1072"/>
        <v>0</v>
      </c>
      <c r="CG153" s="27"/>
      <c r="CH153" s="20">
        <f t="shared" si="1073"/>
        <v>0</v>
      </c>
      <c r="CI153" s="27"/>
      <c r="CJ153" s="20">
        <f t="shared" si="1074"/>
        <v>0</v>
      </c>
      <c r="CK153" s="27"/>
      <c r="CL153" s="20">
        <f t="shared" si="1075"/>
        <v>0</v>
      </c>
      <c r="CM153" s="27"/>
      <c r="CN153" s="20">
        <f t="shared" si="1076"/>
        <v>0</v>
      </c>
      <c r="CO153" s="27"/>
      <c r="CP153" s="20">
        <f t="shared" si="1077"/>
        <v>0</v>
      </c>
      <c r="CQ153" s="27"/>
      <c r="CR153" s="20">
        <f t="shared" si="1078"/>
        <v>0</v>
      </c>
      <c r="CS153" s="27"/>
      <c r="CT153" s="20">
        <f t="shared" si="1079"/>
        <v>0</v>
      </c>
      <c r="CU153" s="20"/>
      <c r="CV153" s="20"/>
      <c r="CW153" s="20"/>
      <c r="CX153" s="20"/>
      <c r="CY153" s="53">
        <f t="shared" si="1080"/>
        <v>0</v>
      </c>
      <c r="CZ153" s="53">
        <f t="shared" si="1080"/>
        <v>0</v>
      </c>
    </row>
    <row r="154" spans="1:104" x14ac:dyDescent="0.25">
      <c r="A154" s="75">
        <v>36</v>
      </c>
      <c r="B154" s="84"/>
      <c r="C154" s="71" t="s">
        <v>261</v>
      </c>
      <c r="D154" s="79"/>
      <c r="E154" s="79">
        <v>9959</v>
      </c>
      <c r="F154" s="90">
        <v>1</v>
      </c>
      <c r="G154" s="90"/>
      <c r="H154" s="85"/>
      <c r="I154" s="86"/>
      <c r="J154" s="17"/>
      <c r="K154" s="17"/>
      <c r="L154" s="17"/>
      <c r="M154" s="19">
        <v>2.57</v>
      </c>
      <c r="N154" s="46">
        <f>SUM(N155:N159)</f>
        <v>0</v>
      </c>
      <c r="O154" s="46">
        <f>SUM(O155:O159)</f>
        <v>0</v>
      </c>
      <c r="P154" s="46">
        <f t="shared" ref="P154:CA154" si="1081">SUM(P155:P159)</f>
        <v>150</v>
      </c>
      <c r="Q154" s="46">
        <f t="shared" si="1081"/>
        <v>20218267.649999999</v>
      </c>
      <c r="R154" s="46">
        <f t="shared" si="1081"/>
        <v>0</v>
      </c>
      <c r="S154" s="46">
        <f t="shared" si="1081"/>
        <v>0</v>
      </c>
      <c r="T154" s="46">
        <f t="shared" si="1081"/>
        <v>0</v>
      </c>
      <c r="U154" s="46">
        <f t="shared" si="1081"/>
        <v>0</v>
      </c>
      <c r="V154" s="46">
        <f t="shared" si="1081"/>
        <v>0</v>
      </c>
      <c r="W154" s="46">
        <f t="shared" si="1081"/>
        <v>0</v>
      </c>
      <c r="X154" s="87">
        <f t="shared" si="1081"/>
        <v>3</v>
      </c>
      <c r="Y154" s="87">
        <f t="shared" si="1081"/>
        <v>23248.932000000001</v>
      </c>
      <c r="Z154" s="87">
        <f t="shared" si="1081"/>
        <v>0</v>
      </c>
      <c r="AA154" s="87">
        <f t="shared" si="1081"/>
        <v>0</v>
      </c>
      <c r="AB154" s="46">
        <f t="shared" si="1081"/>
        <v>0</v>
      </c>
      <c r="AC154" s="46">
        <f t="shared" si="1081"/>
        <v>0</v>
      </c>
      <c r="AD154" s="46">
        <f t="shared" si="1081"/>
        <v>0</v>
      </c>
      <c r="AE154" s="46">
        <f t="shared" si="1081"/>
        <v>0</v>
      </c>
      <c r="AF154" s="46">
        <f t="shared" si="1081"/>
        <v>0</v>
      </c>
      <c r="AG154" s="46">
        <f t="shared" si="1081"/>
        <v>0</v>
      </c>
      <c r="AH154" s="46">
        <f t="shared" si="1081"/>
        <v>0</v>
      </c>
      <c r="AI154" s="46">
        <f t="shared" si="1081"/>
        <v>0</v>
      </c>
      <c r="AJ154" s="46">
        <f t="shared" si="1081"/>
        <v>0</v>
      </c>
      <c r="AK154" s="46">
        <f t="shared" si="1081"/>
        <v>0</v>
      </c>
      <c r="AL154" s="46">
        <f t="shared" si="1081"/>
        <v>0</v>
      </c>
      <c r="AM154" s="46">
        <f t="shared" si="1081"/>
        <v>0</v>
      </c>
      <c r="AN154" s="46">
        <f t="shared" si="1081"/>
        <v>0</v>
      </c>
      <c r="AO154" s="46">
        <f t="shared" si="1081"/>
        <v>0</v>
      </c>
      <c r="AP154" s="46">
        <f t="shared" si="1081"/>
        <v>100</v>
      </c>
      <c r="AQ154" s="46">
        <f t="shared" si="1081"/>
        <v>16174614.120000001</v>
      </c>
      <c r="AR154" s="46">
        <f t="shared" si="1081"/>
        <v>0</v>
      </c>
      <c r="AS154" s="46">
        <f t="shared" si="1081"/>
        <v>0</v>
      </c>
      <c r="AT154" s="46">
        <f t="shared" si="1081"/>
        <v>0</v>
      </c>
      <c r="AU154" s="46">
        <f t="shared" si="1081"/>
        <v>0</v>
      </c>
      <c r="AV154" s="46">
        <f t="shared" si="1081"/>
        <v>0</v>
      </c>
      <c r="AW154" s="46">
        <f t="shared" si="1081"/>
        <v>0</v>
      </c>
      <c r="AX154" s="46">
        <f t="shared" si="1081"/>
        <v>0</v>
      </c>
      <c r="AY154" s="46">
        <f t="shared" si="1081"/>
        <v>0</v>
      </c>
      <c r="AZ154" s="46">
        <f t="shared" si="1081"/>
        <v>0</v>
      </c>
      <c r="BA154" s="46">
        <f t="shared" si="1081"/>
        <v>0</v>
      </c>
      <c r="BB154" s="46">
        <f t="shared" si="1081"/>
        <v>0</v>
      </c>
      <c r="BC154" s="46">
        <f t="shared" si="1081"/>
        <v>0</v>
      </c>
      <c r="BD154" s="46">
        <f t="shared" si="1081"/>
        <v>0</v>
      </c>
      <c r="BE154" s="46">
        <f t="shared" si="1081"/>
        <v>0</v>
      </c>
      <c r="BF154" s="46">
        <f t="shared" si="1081"/>
        <v>0</v>
      </c>
      <c r="BG154" s="46">
        <f t="shared" si="1081"/>
        <v>0</v>
      </c>
      <c r="BH154" s="46">
        <f t="shared" si="1081"/>
        <v>0</v>
      </c>
      <c r="BI154" s="46">
        <f t="shared" si="1081"/>
        <v>0</v>
      </c>
      <c r="BJ154" s="46">
        <f t="shared" si="1081"/>
        <v>0</v>
      </c>
      <c r="BK154" s="46">
        <f t="shared" si="1081"/>
        <v>0</v>
      </c>
      <c r="BL154" s="46">
        <f t="shared" si="1081"/>
        <v>0</v>
      </c>
      <c r="BM154" s="46">
        <f t="shared" si="1081"/>
        <v>0</v>
      </c>
      <c r="BN154" s="46">
        <f t="shared" si="1081"/>
        <v>0</v>
      </c>
      <c r="BO154" s="46">
        <f t="shared" si="1081"/>
        <v>0</v>
      </c>
      <c r="BP154" s="46">
        <f t="shared" si="1081"/>
        <v>0</v>
      </c>
      <c r="BQ154" s="46">
        <f t="shared" si="1081"/>
        <v>0</v>
      </c>
      <c r="BR154" s="46">
        <f t="shared" si="1081"/>
        <v>0</v>
      </c>
      <c r="BS154" s="46">
        <f t="shared" si="1081"/>
        <v>0</v>
      </c>
      <c r="BT154" s="46">
        <f t="shared" si="1081"/>
        <v>0</v>
      </c>
      <c r="BU154" s="46">
        <f t="shared" si="1081"/>
        <v>0</v>
      </c>
      <c r="BV154" s="46">
        <f t="shared" si="1081"/>
        <v>1</v>
      </c>
      <c r="BW154" s="46">
        <f t="shared" si="1081"/>
        <v>7638.9348000000009</v>
      </c>
      <c r="BX154" s="46">
        <v>0</v>
      </c>
      <c r="BY154" s="46">
        <f t="shared" si="1081"/>
        <v>0</v>
      </c>
      <c r="BZ154" s="46">
        <f t="shared" si="1081"/>
        <v>0</v>
      </c>
      <c r="CA154" s="46">
        <f t="shared" si="1081"/>
        <v>0</v>
      </c>
      <c r="CB154" s="46">
        <f t="shared" ref="CB154:CT154" si="1082">SUM(CB155:CB159)</f>
        <v>0</v>
      </c>
      <c r="CC154" s="46">
        <f t="shared" si="1082"/>
        <v>5</v>
      </c>
      <c r="CD154" s="46">
        <f t="shared" si="1082"/>
        <v>38194.673999999999</v>
      </c>
      <c r="CE154" s="46">
        <f t="shared" si="1082"/>
        <v>3</v>
      </c>
      <c r="CF154" s="46">
        <f t="shared" si="1082"/>
        <v>27898.718400000002</v>
      </c>
      <c r="CG154" s="46">
        <f t="shared" si="1082"/>
        <v>2</v>
      </c>
      <c r="CH154" s="46">
        <f t="shared" si="1082"/>
        <v>12731.558000000001</v>
      </c>
      <c r="CI154" s="46">
        <f t="shared" si="1082"/>
        <v>3</v>
      </c>
      <c r="CJ154" s="46">
        <f t="shared" si="1082"/>
        <v>19097.337</v>
      </c>
      <c r="CK154" s="46">
        <f t="shared" si="1082"/>
        <v>0</v>
      </c>
      <c r="CL154" s="46">
        <f t="shared" si="1082"/>
        <v>0</v>
      </c>
      <c r="CM154" s="46">
        <f t="shared" si="1082"/>
        <v>0</v>
      </c>
      <c r="CN154" s="46">
        <f t="shared" si="1082"/>
        <v>0</v>
      </c>
      <c r="CO154" s="46">
        <f t="shared" si="1082"/>
        <v>0</v>
      </c>
      <c r="CP154" s="46">
        <f t="shared" si="1082"/>
        <v>0</v>
      </c>
      <c r="CQ154" s="46">
        <f t="shared" si="1082"/>
        <v>0</v>
      </c>
      <c r="CR154" s="46">
        <f t="shared" si="1082"/>
        <v>0</v>
      </c>
      <c r="CS154" s="46">
        <f t="shared" si="1082"/>
        <v>0</v>
      </c>
      <c r="CT154" s="46">
        <f t="shared" si="1082"/>
        <v>0</v>
      </c>
      <c r="CU154" s="46"/>
      <c r="CV154" s="46"/>
      <c r="CW154" s="46"/>
      <c r="CX154" s="46"/>
      <c r="CY154" s="46">
        <f t="shared" ref="CY154:CZ154" si="1083">SUM(CY155:CY159)</f>
        <v>267</v>
      </c>
      <c r="CZ154" s="46">
        <f t="shared" si="1083"/>
        <v>36521691.924199998</v>
      </c>
    </row>
    <row r="155" spans="1:104" ht="45" x14ac:dyDescent="0.25">
      <c r="A155" s="66"/>
      <c r="B155" s="65">
        <v>108</v>
      </c>
      <c r="C155" s="23" t="s">
        <v>262</v>
      </c>
      <c r="D155" s="21">
        <f>D62</f>
        <v>9860</v>
      </c>
      <c r="E155" s="21">
        <v>9959</v>
      </c>
      <c r="F155" s="18">
        <v>7.86</v>
      </c>
      <c r="G155" s="18"/>
      <c r="H155" s="29">
        <v>1</v>
      </c>
      <c r="I155" s="30"/>
      <c r="J155" s="17">
        <v>1.4</v>
      </c>
      <c r="K155" s="17">
        <v>1.68</v>
      </c>
      <c r="L155" s="17">
        <v>2.23</v>
      </c>
      <c r="M155" s="19">
        <v>2.57</v>
      </c>
      <c r="N155" s="22"/>
      <c r="O155" s="20">
        <f t="shared" ref="O155:O159" si="1084">SUM(N155/12*9*$D155*$F155*$H155*$J155*O$9)+SUM(N155/12*3*$E155*$F155*$H155*$J155*O$9)</f>
        <v>0</v>
      </c>
      <c r="P155" s="22"/>
      <c r="Q155" s="20">
        <f t="shared" ref="Q155:Q159" si="1085">SUM(P155/12*9*$D155*$F155*$H155*$J155*Q$9)+SUM(P155/12*3*$E155*$F155*$H155*$J155*Q$9)</f>
        <v>0</v>
      </c>
      <c r="R155" s="21"/>
      <c r="S155" s="20">
        <f t="shared" ref="S155:S159" si="1086">SUM(R155/12*9*$D155*$F155*$H155*$J155*S$9)+SUM(R155/12*3*$E155*$F155*$H155*$J155*S$9)</f>
        <v>0</v>
      </c>
      <c r="T155" s="22"/>
      <c r="U155" s="20">
        <f t="shared" ref="U155:U159" si="1087">SUM(T155/12*9*$D155*$F155*$H155*$J155*U$9)+SUM(T155/12*3*$E155*$F155*$H155*$J155*U$9)</f>
        <v>0</v>
      </c>
      <c r="V155" s="22"/>
      <c r="W155" s="20">
        <f t="shared" ref="W155:W159" si="1088">SUM(V155/12*9*$D155*$F155*$H155*$J155*W$9)+SUM(V155/12*3*$E155*$F155*$H155*$J155*W$9)</f>
        <v>0</v>
      </c>
      <c r="X155" s="22"/>
      <c r="Y155" s="20">
        <f t="shared" ref="Y155:Y159" si="1089">SUM(X155/12*9*$D155*$F155*$H155*$J155*Y$9)+SUM(X155/12*3*$E155*$F155*$H155*$J155*Y$9)</f>
        <v>0</v>
      </c>
      <c r="Z155" s="22"/>
      <c r="AA155" s="20">
        <f t="shared" ref="AA155:AA159" si="1090">SUM(Z155/12*9*$D155*$F155*$H155*$J155*AA$9)+SUM(Z155/12*3*$E155*$F155*$H155*$J155*AA$9)</f>
        <v>0</v>
      </c>
      <c r="AB155" s="22"/>
      <c r="AC155" s="20">
        <f t="shared" ref="AC155:AC159" si="1091">SUM(AB155/12*9*$D155*$F155*$H155*$J155*AC$9)+SUM(AB155/12*3*$E155*$F155*$H155*$J155*AC$9)</f>
        <v>0</v>
      </c>
      <c r="AD155" s="21"/>
      <c r="AE155" s="20">
        <f t="shared" ref="AE155:AE159" si="1092">SUM(AD155/12*9*$D155*$F155*$H155*$J155*AE$9)+SUM(AD155/12*3*$E155*$F155*$H155*$J155*AE$9)</f>
        <v>0</v>
      </c>
      <c r="AF155" s="22"/>
      <c r="AG155" s="20">
        <f t="shared" ref="AG155:AG159" si="1093">SUM(AF155/12*9*$D155*$F155*$H155*$J155*AG$9)+SUM(AF155/12*3*$E155*$F155*$H155*$J155*AG$9)</f>
        <v>0</v>
      </c>
      <c r="AH155" s="22"/>
      <c r="AI155" s="20">
        <f t="shared" ref="AI155:AI159" si="1094">SUM(AH155/12*9*$D155*$F155*$H155*$J155*AI$9)+SUM(AH155/12*3*$E155*$F155*$H155*$J155*AI$9)</f>
        <v>0</v>
      </c>
      <c r="AJ155" s="22"/>
      <c r="AK155" s="20">
        <f t="shared" ref="AK155:AK159" si="1095">SUM(AJ155/12*9*$D155*$F155*$H155*$J155*AK$9)+SUM(AJ155/12*3*$E155*$F155*$H155*$J155*AK$9)</f>
        <v>0</v>
      </c>
      <c r="AL155" s="22"/>
      <c r="AM155" s="20">
        <f t="shared" ref="AM155:AM159" si="1096">SUM(AL155/12*9*$D155*$F155*$H155*$K155*AM$9)+SUM(AL155/12*3*$E155*$F155*$H155*$K155*AM$9)</f>
        <v>0</v>
      </c>
      <c r="AN155" s="22"/>
      <c r="AO155" s="20">
        <f t="shared" ref="AO155:AO159" si="1097">SUM(AN155/12*9*$D155*$F155*$H155*$K155*AO$9)+SUM(AN155/12*3*$E155*$F155*$H155*$K155*AO$9)</f>
        <v>0</v>
      </c>
      <c r="AP155" s="22"/>
      <c r="AQ155" s="20">
        <f t="shared" ref="AQ155:AQ159" si="1098">SUM(AP155/12*9*$D155*$F155*$H155*$K155*AQ$9)+SUM(AP155/12*3*$E155*$F155*$H155*$K155*AQ$9)</f>
        <v>0</v>
      </c>
      <c r="AR155" s="22"/>
      <c r="AS155" s="20">
        <f t="shared" ref="AS155:AS159" si="1099">SUM(AR155/12*9*$D155*$F155*$H155*$K155*AS$9)+SUM(AR155/12*3*$E155*$F155*$H155*$K155*AS$9)</f>
        <v>0</v>
      </c>
      <c r="AT155" s="22"/>
      <c r="AU155" s="20">
        <f t="shared" ref="AU155:AU159" si="1100">SUM(AT155/12*9*$D155*$F155*$H155*$K155*AU$9)+SUM(AT155/12*3*$E155*$F155*$H155*$K155*AU$9)</f>
        <v>0</v>
      </c>
      <c r="AV155" s="22"/>
      <c r="AW155" s="20">
        <f t="shared" ref="AW155:AW159" si="1101">SUM(AV155/12*9*$D155*$F155*$H155*$K155*AW$9)+SUM(AV155/12*3*$E155*$F155*$H155*$K155*AW$9)</f>
        <v>0</v>
      </c>
      <c r="AX155" s="22"/>
      <c r="AY155" s="20">
        <f t="shared" ref="AY155:AY159" si="1102">SUM(AX155/12*9*$D155*$F155*$H155*$K155*AY$9)+SUM(AX155/12*3*$E155*$F155*$H155*$K155*AY$9)</f>
        <v>0</v>
      </c>
      <c r="AZ155" s="22"/>
      <c r="BA155" s="20">
        <f t="shared" ref="BA155:BA159" si="1103">SUM(AZ155/12*9*$D155*$F155*$H155*$J155*BA$9)+SUM(AZ155/12*3*$E155*$F155*$H155*$J155*BA$9)</f>
        <v>0</v>
      </c>
      <c r="BB155" s="22"/>
      <c r="BC155" s="20">
        <f t="shared" ref="BC155:BC159" si="1104">SUM(BB155/12*9*$D155*$F155*$H155*$J155*BC$9)+SUM(BB155/12*3*$E155*$F155*$H155*$J155*BC$9)</f>
        <v>0</v>
      </c>
      <c r="BD155" s="22"/>
      <c r="BE155" s="20">
        <f t="shared" ref="BE155:BE159" si="1105">SUM(BD155/12*9*$D155*$F155*$H155*$J155*BE$9)+SUM(BD155/12*3*$E155*$F155*$H155*$J155*BE$9)</f>
        <v>0</v>
      </c>
      <c r="BF155" s="22"/>
      <c r="BG155" s="20">
        <f t="shared" ref="BG155:BG159" si="1106">SUM(BF155/12*9*$D155*$F155*$H155*$J155*BG$9)+SUM(BF155/12*3*$E155*$F155*$H155*$J155*BG$9)</f>
        <v>0</v>
      </c>
      <c r="BH155" s="22"/>
      <c r="BI155" s="20">
        <f t="shared" ref="BI155:BI159" si="1107">SUM(BH155/12*9*$D155*$F155*$H155*$J155*BI$9)+SUM(BH155/12*3*$E155*$F155*$H155*$J155*BI$9)</f>
        <v>0</v>
      </c>
      <c r="BJ155" s="22"/>
      <c r="BK155" s="20">
        <f t="shared" ref="BK155:BK159" si="1108">SUM(BJ155/12*9*$D155*$F155*$H155*$K155*BK$9)+SUM(BJ155/12*3*$E155*$F155*$H155*$K155*BK$9)</f>
        <v>0</v>
      </c>
      <c r="BL155" s="22"/>
      <c r="BM155" s="20">
        <f t="shared" ref="BM155:BM159" si="1109">SUM(BL155/12*9*$D155*$F155*$H155*$K155*BM$9)+SUM(BL155/12*3*$E155*$F155*$H155*$K155*BM$9)</f>
        <v>0</v>
      </c>
      <c r="BN155" s="22"/>
      <c r="BO155" s="20">
        <f t="shared" ref="BO155:BO159" si="1110">SUM(BN155/12*9*$D155*$F155*$H155*$J155*BO$9)+SUM(BN155/12*3*$E155*$F155*$H155*$J155*BO$9)</f>
        <v>0</v>
      </c>
      <c r="BP155" s="22"/>
      <c r="BQ155" s="20">
        <f t="shared" ref="BQ155:BQ159" si="1111">SUM(BP155/12*9*$D155*$F155*$H155*$K155*BQ$9)+SUM(BP155/12*3*$E155*$F155*$H155*$K155*BQ$9)</f>
        <v>0</v>
      </c>
      <c r="BR155" s="22"/>
      <c r="BS155" s="20">
        <f t="shared" ref="BS155:BS159" si="1112">SUM(BR155/12*9*$D155*$F155*$H155*$J155*BS$9)+SUM(BR155/12*3*$E155*$F155*$H155*$J155*BS$9)</f>
        <v>0</v>
      </c>
      <c r="BT155" s="22"/>
      <c r="BU155" s="20">
        <f t="shared" ref="BU155:BU159" si="1113">SUM(BT155/12*9*$D155*$F155*$H155*$J155*BU$9)+SUM(BT155/12*3*$E155*$F155*$H155*$J155*BU$9)</f>
        <v>0</v>
      </c>
      <c r="BV155" s="22"/>
      <c r="BW155" s="20">
        <f t="shared" ref="BW155:BW159" si="1114">SUM(BV155/12*9*$D155*$F155*$H155*$K155*BW$9)+SUM(BV155/12*3*$E155*$F155*$H155*$K155*BW$9)</f>
        <v>0</v>
      </c>
      <c r="BX155" s="20">
        <v>0</v>
      </c>
      <c r="BY155" s="22"/>
      <c r="BZ155" s="20">
        <f t="shared" ref="BZ155:BZ159" si="1115">SUM(BY155/12*9*$D155*$F155*$H155*$K155*BZ$9)+SUM(BY155/12*3*$E155*$F155*$H155*$K155*BZ$9)</f>
        <v>0</v>
      </c>
      <c r="CA155" s="22"/>
      <c r="CB155" s="20">
        <f t="shared" ref="CB155:CB159" si="1116">SUM(CA155/12*9*$D155*$F155*$H155*$K155*CB$9)+SUM(CA155/12*3*$E155*$F155*$H155*$K155*CB$9)</f>
        <v>0</v>
      </c>
      <c r="CC155" s="22"/>
      <c r="CD155" s="20">
        <f t="shared" ref="CD155:CD159" si="1117">SUM(CC155/12*9*$D155*$F155*$H155*$K155*CD$9)+SUM(CC155/12*3*$E155*$F155*$H155*$K155*CD$9)</f>
        <v>0</v>
      </c>
      <c r="CE155" s="22"/>
      <c r="CF155" s="20">
        <f t="shared" ref="CF155:CF159" si="1118">SUM(CE155/12*9*$D155*$F155*$H155*$K155*CF$9)+SUM(CE155/12*3*$E155*$F155*$H155*$K155*CF$9)</f>
        <v>0</v>
      </c>
      <c r="CG155" s="22"/>
      <c r="CH155" s="20">
        <f t="shared" ref="CH155:CH159" si="1119">SUM(CG155/12*9*$D155*$F155*$H155*$J155*CH$9)+SUM(CG155/12*3*$E155*$F155*$H155*$J155*CH$9)</f>
        <v>0</v>
      </c>
      <c r="CI155" s="22"/>
      <c r="CJ155" s="20">
        <f t="shared" ref="CJ155:CJ159" si="1120">SUM(CI155/12*9*$D155*$F155*$H155*$J155*CJ$9)+SUM(CI155/12*3*$E155*$F155*$H155*$J155*CJ$9)</f>
        <v>0</v>
      </c>
      <c r="CK155" s="22"/>
      <c r="CL155" s="20">
        <f t="shared" ref="CL155:CL159" si="1121">SUM(CK155/12*9*$D155*$F155*$H155*$J155*CL$9)+SUM(CK155/12*3*$E155*$F155*$H155*$J155*CL$9)</f>
        <v>0</v>
      </c>
      <c r="CM155" s="22"/>
      <c r="CN155" s="20">
        <f t="shared" ref="CN155:CN159" si="1122">SUM(CM155/12*9*$D155*$F155*$H155*$K155*CN$9)+SUM(CM155/12*3*$E155*$F155*$H155*$K155*CN$9)</f>
        <v>0</v>
      </c>
      <c r="CO155" s="22"/>
      <c r="CP155" s="20">
        <f t="shared" ref="CP155:CP159" si="1123">SUM(CO155/12*9*$D155*$F155*$H155*$K155*CP$9)+SUM(CO155/12*3*$E155*$F155*$H155*$K155*CP$9)</f>
        <v>0</v>
      </c>
      <c r="CQ155" s="31"/>
      <c r="CR155" s="20">
        <f t="shared" ref="CR155:CR159" si="1124">SUM(CQ155/12*9*$D155*$F155*$H155*$M155*CR$9)+SUM(CQ155/12*3*$E155*$F155*$H155*$M155*CR$9)</f>
        <v>0</v>
      </c>
      <c r="CS155" s="22"/>
      <c r="CT155" s="20">
        <f t="shared" ref="CT155:CT159" si="1125">SUM(CS155/12*9*$D155*$F155*$H155*$L155*CT$9)+SUM(CS155/12*3*$E155*$F155*$H155*$L155*CT$9)</f>
        <v>0</v>
      </c>
      <c r="CU155" s="20"/>
      <c r="CV155" s="20"/>
      <c r="CW155" s="20"/>
      <c r="CX155" s="20"/>
      <c r="CY155" s="53">
        <f t="shared" ref="CY155:CZ159" si="1126">SUM(AD155,R155,T155,AB155,N155,V155,P155,BF155,BT155,CG155,CK155,BH155,CI155,AF155,AZ155,BB155,AH155,BD155,BR155,AJ155,X155,CO155,BJ155,CM155,BL155,BY155,CC155,BV155,CA155,AL155,AN155,AP155,AR155,AT155,AX155,AV155,BP155,CS155,CQ155,CE155,Z155,BN155)</f>
        <v>0</v>
      </c>
      <c r="CZ155" s="53">
        <f t="shared" si="1126"/>
        <v>0</v>
      </c>
    </row>
    <row r="156" spans="1:104" ht="45" x14ac:dyDescent="0.25">
      <c r="A156" s="66"/>
      <c r="B156" s="65">
        <v>109</v>
      </c>
      <c r="C156" s="16" t="s">
        <v>263</v>
      </c>
      <c r="D156" s="21">
        <f>D153</f>
        <v>9860</v>
      </c>
      <c r="E156" s="21">
        <v>9959</v>
      </c>
      <c r="F156" s="18">
        <v>0.56000000000000005</v>
      </c>
      <c r="G156" s="18"/>
      <c r="H156" s="29">
        <v>1</v>
      </c>
      <c r="I156" s="30"/>
      <c r="J156" s="17">
        <v>1.4</v>
      </c>
      <c r="K156" s="17">
        <v>1.68</v>
      </c>
      <c r="L156" s="17">
        <v>2.23</v>
      </c>
      <c r="M156" s="19">
        <v>2.57</v>
      </c>
      <c r="N156" s="22">
        <v>0</v>
      </c>
      <c r="O156" s="20">
        <f t="shared" si="1084"/>
        <v>0</v>
      </c>
      <c r="P156" s="22">
        <v>0</v>
      </c>
      <c r="Q156" s="20">
        <f t="shared" si="1085"/>
        <v>0</v>
      </c>
      <c r="R156" s="21"/>
      <c r="S156" s="20">
        <f t="shared" si="1086"/>
        <v>0</v>
      </c>
      <c r="T156" s="22"/>
      <c r="U156" s="20">
        <f t="shared" si="1087"/>
        <v>0</v>
      </c>
      <c r="V156" s="22">
        <v>0</v>
      </c>
      <c r="W156" s="20">
        <f t="shared" si="1088"/>
        <v>0</v>
      </c>
      <c r="X156" s="22">
        <v>3</v>
      </c>
      <c r="Y156" s="20">
        <f t="shared" si="1089"/>
        <v>23248.932000000001</v>
      </c>
      <c r="Z156" s="22"/>
      <c r="AA156" s="20">
        <f t="shared" si="1090"/>
        <v>0</v>
      </c>
      <c r="AB156" s="22"/>
      <c r="AC156" s="20">
        <f t="shared" si="1091"/>
        <v>0</v>
      </c>
      <c r="AD156" s="21"/>
      <c r="AE156" s="20">
        <f t="shared" si="1092"/>
        <v>0</v>
      </c>
      <c r="AF156" s="22">
        <v>0</v>
      </c>
      <c r="AG156" s="20">
        <f t="shared" si="1093"/>
        <v>0</v>
      </c>
      <c r="AH156" s="22">
        <v>0</v>
      </c>
      <c r="AI156" s="20">
        <f t="shared" si="1094"/>
        <v>0</v>
      </c>
      <c r="AJ156" s="22"/>
      <c r="AK156" s="20">
        <f t="shared" si="1095"/>
        <v>0</v>
      </c>
      <c r="AL156" s="22">
        <v>0</v>
      </c>
      <c r="AM156" s="20">
        <f t="shared" si="1096"/>
        <v>0</v>
      </c>
      <c r="AN156" s="22">
        <v>0</v>
      </c>
      <c r="AO156" s="20">
        <f t="shared" si="1097"/>
        <v>0</v>
      </c>
      <c r="AP156" s="22">
        <v>0</v>
      </c>
      <c r="AQ156" s="20">
        <f t="shared" si="1098"/>
        <v>0</v>
      </c>
      <c r="AR156" s="22">
        <v>0</v>
      </c>
      <c r="AS156" s="20">
        <f t="shared" si="1099"/>
        <v>0</v>
      </c>
      <c r="AT156" s="22">
        <v>0</v>
      </c>
      <c r="AU156" s="20">
        <f t="shared" si="1100"/>
        <v>0</v>
      </c>
      <c r="AV156" s="22">
        <v>0</v>
      </c>
      <c r="AW156" s="20">
        <f t="shared" si="1101"/>
        <v>0</v>
      </c>
      <c r="AX156" s="22">
        <v>0</v>
      </c>
      <c r="AY156" s="20">
        <f t="shared" si="1102"/>
        <v>0</v>
      </c>
      <c r="AZ156" s="22"/>
      <c r="BA156" s="20">
        <f t="shared" si="1103"/>
        <v>0</v>
      </c>
      <c r="BB156" s="22"/>
      <c r="BC156" s="20">
        <f t="shared" si="1104"/>
        <v>0</v>
      </c>
      <c r="BD156" s="22"/>
      <c r="BE156" s="20">
        <f t="shared" si="1105"/>
        <v>0</v>
      </c>
      <c r="BF156" s="22">
        <v>0</v>
      </c>
      <c r="BG156" s="20">
        <f t="shared" si="1106"/>
        <v>0</v>
      </c>
      <c r="BH156" s="22">
        <v>0</v>
      </c>
      <c r="BI156" s="20">
        <f t="shared" si="1107"/>
        <v>0</v>
      </c>
      <c r="BJ156" s="22"/>
      <c r="BK156" s="20">
        <f t="shared" si="1108"/>
        <v>0</v>
      </c>
      <c r="BL156" s="22"/>
      <c r="BM156" s="20">
        <f t="shared" si="1109"/>
        <v>0</v>
      </c>
      <c r="BN156" s="22"/>
      <c r="BO156" s="20">
        <f t="shared" si="1110"/>
        <v>0</v>
      </c>
      <c r="BP156" s="22"/>
      <c r="BQ156" s="20">
        <f t="shared" si="1111"/>
        <v>0</v>
      </c>
      <c r="BR156" s="22">
        <v>0</v>
      </c>
      <c r="BS156" s="20">
        <f t="shared" si="1112"/>
        <v>0</v>
      </c>
      <c r="BT156" s="22">
        <v>0</v>
      </c>
      <c r="BU156" s="20">
        <f t="shared" si="1113"/>
        <v>0</v>
      </c>
      <c r="BV156" s="22"/>
      <c r="BW156" s="20">
        <f t="shared" si="1114"/>
        <v>0</v>
      </c>
      <c r="BX156" s="20">
        <v>0</v>
      </c>
      <c r="BY156" s="22">
        <v>0</v>
      </c>
      <c r="BZ156" s="20">
        <f t="shared" si="1115"/>
        <v>0</v>
      </c>
      <c r="CA156" s="22"/>
      <c r="CB156" s="20">
        <f t="shared" si="1116"/>
        <v>0</v>
      </c>
      <c r="CC156" s="22"/>
      <c r="CD156" s="20">
        <f t="shared" si="1117"/>
        <v>0</v>
      </c>
      <c r="CE156" s="22">
        <v>3</v>
      </c>
      <c r="CF156" s="20">
        <f t="shared" si="1118"/>
        <v>27898.718400000002</v>
      </c>
      <c r="CG156" s="22">
        <v>0</v>
      </c>
      <c r="CH156" s="20">
        <f t="shared" si="1119"/>
        <v>0</v>
      </c>
      <c r="CI156" s="22"/>
      <c r="CJ156" s="20">
        <f t="shared" si="1120"/>
        <v>0</v>
      </c>
      <c r="CK156" s="22">
        <v>0</v>
      </c>
      <c r="CL156" s="20">
        <f t="shared" si="1121"/>
        <v>0</v>
      </c>
      <c r="CM156" s="22"/>
      <c r="CN156" s="20">
        <f t="shared" si="1122"/>
        <v>0</v>
      </c>
      <c r="CO156" s="22">
        <v>0</v>
      </c>
      <c r="CP156" s="20">
        <f t="shared" si="1123"/>
        <v>0</v>
      </c>
      <c r="CQ156" s="22">
        <v>0</v>
      </c>
      <c r="CR156" s="20">
        <f t="shared" si="1124"/>
        <v>0</v>
      </c>
      <c r="CS156" s="22">
        <v>0</v>
      </c>
      <c r="CT156" s="20">
        <f t="shared" si="1125"/>
        <v>0</v>
      </c>
      <c r="CU156" s="20"/>
      <c r="CV156" s="20"/>
      <c r="CW156" s="20"/>
      <c r="CX156" s="20"/>
      <c r="CY156" s="53">
        <f t="shared" si="1126"/>
        <v>6</v>
      </c>
      <c r="CZ156" s="53">
        <f t="shared" si="1126"/>
        <v>51147.650399999999</v>
      </c>
    </row>
    <row r="157" spans="1:104" ht="75" x14ac:dyDescent="0.25">
      <c r="A157" s="66"/>
      <c r="B157" s="65">
        <v>110</v>
      </c>
      <c r="C157" s="23" t="s">
        <v>264</v>
      </c>
      <c r="D157" s="21">
        <f t="shared" si="1035"/>
        <v>9860</v>
      </c>
      <c r="E157" s="21">
        <v>9959</v>
      </c>
      <c r="F157" s="18">
        <v>0.46</v>
      </c>
      <c r="G157" s="18"/>
      <c r="H157" s="29">
        <v>1</v>
      </c>
      <c r="I157" s="30"/>
      <c r="J157" s="17">
        <v>1.4</v>
      </c>
      <c r="K157" s="17">
        <v>1.68</v>
      </c>
      <c r="L157" s="17">
        <v>2.23</v>
      </c>
      <c r="M157" s="19">
        <v>2.57</v>
      </c>
      <c r="N157" s="22">
        <v>0</v>
      </c>
      <c r="O157" s="20">
        <f t="shared" si="1084"/>
        <v>0</v>
      </c>
      <c r="P157" s="22">
        <v>0</v>
      </c>
      <c r="Q157" s="20">
        <f t="shared" si="1085"/>
        <v>0</v>
      </c>
      <c r="R157" s="21"/>
      <c r="S157" s="20">
        <f t="shared" si="1086"/>
        <v>0</v>
      </c>
      <c r="T157" s="22">
        <v>0</v>
      </c>
      <c r="U157" s="20">
        <f t="shared" si="1087"/>
        <v>0</v>
      </c>
      <c r="V157" s="22">
        <v>0</v>
      </c>
      <c r="W157" s="20">
        <f t="shared" si="1088"/>
        <v>0</v>
      </c>
      <c r="X157" s="22">
        <v>0</v>
      </c>
      <c r="Y157" s="20">
        <f t="shared" si="1089"/>
        <v>0</v>
      </c>
      <c r="Z157" s="22"/>
      <c r="AA157" s="20">
        <f t="shared" si="1090"/>
        <v>0</v>
      </c>
      <c r="AB157" s="22">
        <v>0</v>
      </c>
      <c r="AC157" s="20">
        <f t="shared" si="1091"/>
        <v>0</v>
      </c>
      <c r="AD157" s="21"/>
      <c r="AE157" s="20">
        <f t="shared" si="1092"/>
        <v>0</v>
      </c>
      <c r="AF157" s="22">
        <v>0</v>
      </c>
      <c r="AG157" s="20">
        <f t="shared" si="1093"/>
        <v>0</v>
      </c>
      <c r="AH157" s="22">
        <v>0</v>
      </c>
      <c r="AI157" s="20">
        <f t="shared" si="1094"/>
        <v>0</v>
      </c>
      <c r="AJ157" s="22"/>
      <c r="AK157" s="20">
        <f t="shared" si="1095"/>
        <v>0</v>
      </c>
      <c r="AL157" s="22">
        <v>0</v>
      </c>
      <c r="AM157" s="20">
        <f t="shared" si="1096"/>
        <v>0</v>
      </c>
      <c r="AN157" s="22">
        <v>0</v>
      </c>
      <c r="AO157" s="20">
        <f t="shared" si="1097"/>
        <v>0</v>
      </c>
      <c r="AP157" s="22">
        <v>0</v>
      </c>
      <c r="AQ157" s="20">
        <f t="shared" si="1098"/>
        <v>0</v>
      </c>
      <c r="AR157" s="22">
        <v>0</v>
      </c>
      <c r="AS157" s="20">
        <f t="shared" si="1099"/>
        <v>0</v>
      </c>
      <c r="AT157" s="22">
        <v>0</v>
      </c>
      <c r="AU157" s="20">
        <f t="shared" si="1100"/>
        <v>0</v>
      </c>
      <c r="AV157" s="22"/>
      <c r="AW157" s="20">
        <f t="shared" si="1101"/>
        <v>0</v>
      </c>
      <c r="AX157" s="22">
        <v>0</v>
      </c>
      <c r="AY157" s="20">
        <f t="shared" si="1102"/>
        <v>0</v>
      </c>
      <c r="AZ157" s="22"/>
      <c r="BA157" s="20">
        <f t="shared" si="1103"/>
        <v>0</v>
      </c>
      <c r="BB157" s="22"/>
      <c r="BC157" s="20">
        <f t="shared" si="1104"/>
        <v>0</v>
      </c>
      <c r="BD157" s="22"/>
      <c r="BE157" s="20">
        <f t="shared" si="1105"/>
        <v>0</v>
      </c>
      <c r="BF157" s="22">
        <v>0</v>
      </c>
      <c r="BG157" s="20">
        <f t="shared" si="1106"/>
        <v>0</v>
      </c>
      <c r="BH157" s="22">
        <v>0</v>
      </c>
      <c r="BI157" s="20">
        <f t="shared" si="1107"/>
        <v>0</v>
      </c>
      <c r="BJ157" s="22"/>
      <c r="BK157" s="20">
        <f t="shared" si="1108"/>
        <v>0</v>
      </c>
      <c r="BL157" s="22"/>
      <c r="BM157" s="20">
        <f t="shared" si="1109"/>
        <v>0</v>
      </c>
      <c r="BN157" s="22"/>
      <c r="BO157" s="20">
        <f t="shared" si="1110"/>
        <v>0</v>
      </c>
      <c r="BP157" s="22"/>
      <c r="BQ157" s="20">
        <f t="shared" si="1111"/>
        <v>0</v>
      </c>
      <c r="BR157" s="22">
        <v>0</v>
      </c>
      <c r="BS157" s="20">
        <f t="shared" si="1112"/>
        <v>0</v>
      </c>
      <c r="BT157" s="22">
        <v>0</v>
      </c>
      <c r="BU157" s="20">
        <f t="shared" si="1113"/>
        <v>0</v>
      </c>
      <c r="BV157" s="31">
        <v>1</v>
      </c>
      <c r="BW157" s="20">
        <f t="shared" si="1114"/>
        <v>7638.9348000000009</v>
      </c>
      <c r="BX157" s="20">
        <v>0</v>
      </c>
      <c r="BY157" s="22">
        <v>0</v>
      </c>
      <c r="BZ157" s="20">
        <f t="shared" si="1115"/>
        <v>0</v>
      </c>
      <c r="CA157" s="22"/>
      <c r="CB157" s="20">
        <f t="shared" si="1116"/>
        <v>0</v>
      </c>
      <c r="CC157" s="31">
        <v>5</v>
      </c>
      <c r="CD157" s="20">
        <f t="shared" si="1117"/>
        <v>38194.673999999999</v>
      </c>
      <c r="CE157" s="22"/>
      <c r="CF157" s="20">
        <f t="shared" si="1118"/>
        <v>0</v>
      </c>
      <c r="CG157" s="22">
        <v>2</v>
      </c>
      <c r="CH157" s="20">
        <f t="shared" si="1119"/>
        <v>12731.558000000001</v>
      </c>
      <c r="CI157" s="22">
        <v>3</v>
      </c>
      <c r="CJ157" s="20">
        <f t="shared" si="1120"/>
        <v>19097.337</v>
      </c>
      <c r="CK157" s="22">
        <v>0</v>
      </c>
      <c r="CL157" s="20">
        <f t="shared" si="1121"/>
        <v>0</v>
      </c>
      <c r="CM157" s="22"/>
      <c r="CN157" s="20">
        <f t="shared" si="1122"/>
        <v>0</v>
      </c>
      <c r="CO157" s="22"/>
      <c r="CP157" s="20">
        <f t="shared" si="1123"/>
        <v>0</v>
      </c>
      <c r="CQ157" s="22"/>
      <c r="CR157" s="20">
        <f t="shared" si="1124"/>
        <v>0</v>
      </c>
      <c r="CS157" s="22"/>
      <c r="CT157" s="20">
        <f t="shared" si="1125"/>
        <v>0</v>
      </c>
      <c r="CU157" s="20"/>
      <c r="CV157" s="20"/>
      <c r="CW157" s="20"/>
      <c r="CX157" s="20"/>
      <c r="CY157" s="53">
        <f t="shared" si="1126"/>
        <v>11</v>
      </c>
      <c r="CZ157" s="53">
        <f t="shared" si="1126"/>
        <v>77662.503800000006</v>
      </c>
    </row>
    <row r="158" spans="1:104" ht="45" x14ac:dyDescent="0.25">
      <c r="A158" s="66"/>
      <c r="B158" s="65">
        <v>111</v>
      </c>
      <c r="C158" s="23" t="s">
        <v>265</v>
      </c>
      <c r="D158" s="21">
        <f t="shared" si="1035"/>
        <v>9860</v>
      </c>
      <c r="E158" s="21">
        <v>9959</v>
      </c>
      <c r="F158" s="18">
        <v>9.74</v>
      </c>
      <c r="G158" s="18"/>
      <c r="H158" s="29">
        <v>1</v>
      </c>
      <c r="I158" s="30"/>
      <c r="J158" s="17">
        <v>1.4</v>
      </c>
      <c r="K158" s="17">
        <v>1.68</v>
      </c>
      <c r="L158" s="17">
        <v>2.23</v>
      </c>
      <c r="M158" s="19">
        <v>2.57</v>
      </c>
      <c r="N158" s="27"/>
      <c r="O158" s="20">
        <f t="shared" si="1084"/>
        <v>0</v>
      </c>
      <c r="P158" s="27">
        <v>150</v>
      </c>
      <c r="Q158" s="20">
        <f t="shared" si="1085"/>
        <v>20218267.649999999</v>
      </c>
      <c r="R158" s="21"/>
      <c r="S158" s="20">
        <f t="shared" si="1086"/>
        <v>0</v>
      </c>
      <c r="T158" s="27"/>
      <c r="U158" s="20">
        <f t="shared" si="1087"/>
        <v>0</v>
      </c>
      <c r="V158" s="27"/>
      <c r="W158" s="20">
        <f t="shared" si="1088"/>
        <v>0</v>
      </c>
      <c r="X158" s="27"/>
      <c r="Y158" s="20">
        <f t="shared" si="1089"/>
        <v>0</v>
      </c>
      <c r="Z158" s="22"/>
      <c r="AA158" s="20">
        <f t="shared" si="1090"/>
        <v>0</v>
      </c>
      <c r="AB158" s="27"/>
      <c r="AC158" s="20">
        <f t="shared" si="1091"/>
        <v>0</v>
      </c>
      <c r="AD158" s="21"/>
      <c r="AE158" s="20">
        <f t="shared" si="1092"/>
        <v>0</v>
      </c>
      <c r="AF158" s="27"/>
      <c r="AG158" s="20">
        <f t="shared" si="1093"/>
        <v>0</v>
      </c>
      <c r="AH158" s="27"/>
      <c r="AI158" s="20">
        <f t="shared" si="1094"/>
        <v>0</v>
      </c>
      <c r="AJ158" s="27"/>
      <c r="AK158" s="20">
        <f t="shared" si="1095"/>
        <v>0</v>
      </c>
      <c r="AL158" s="27"/>
      <c r="AM158" s="20">
        <f t="shared" si="1096"/>
        <v>0</v>
      </c>
      <c r="AN158" s="27"/>
      <c r="AO158" s="20">
        <f t="shared" si="1097"/>
        <v>0</v>
      </c>
      <c r="AP158" s="27">
        <v>100</v>
      </c>
      <c r="AQ158" s="20">
        <f t="shared" si="1098"/>
        <v>16174614.120000001</v>
      </c>
      <c r="AR158" s="27"/>
      <c r="AS158" s="20">
        <f t="shared" si="1099"/>
        <v>0</v>
      </c>
      <c r="AT158" s="27"/>
      <c r="AU158" s="20">
        <f t="shared" si="1100"/>
        <v>0</v>
      </c>
      <c r="AV158" s="27"/>
      <c r="AW158" s="20">
        <f t="shared" si="1101"/>
        <v>0</v>
      </c>
      <c r="AX158" s="27"/>
      <c r="AY158" s="20">
        <f t="shared" si="1102"/>
        <v>0</v>
      </c>
      <c r="AZ158" s="27"/>
      <c r="BA158" s="20">
        <f t="shared" si="1103"/>
        <v>0</v>
      </c>
      <c r="BB158" s="27"/>
      <c r="BC158" s="20">
        <f t="shared" si="1104"/>
        <v>0</v>
      </c>
      <c r="BD158" s="27"/>
      <c r="BE158" s="20">
        <f t="shared" si="1105"/>
        <v>0</v>
      </c>
      <c r="BF158" s="27"/>
      <c r="BG158" s="20">
        <f t="shared" si="1106"/>
        <v>0</v>
      </c>
      <c r="BH158" s="27"/>
      <c r="BI158" s="20">
        <f t="shared" si="1107"/>
        <v>0</v>
      </c>
      <c r="BJ158" s="27"/>
      <c r="BK158" s="20">
        <f t="shared" si="1108"/>
        <v>0</v>
      </c>
      <c r="BL158" s="27"/>
      <c r="BM158" s="20">
        <f t="shared" si="1109"/>
        <v>0</v>
      </c>
      <c r="BN158" s="22"/>
      <c r="BO158" s="20">
        <f t="shared" si="1110"/>
        <v>0</v>
      </c>
      <c r="BP158" s="27"/>
      <c r="BQ158" s="20">
        <f t="shared" si="1111"/>
        <v>0</v>
      </c>
      <c r="BR158" s="27"/>
      <c r="BS158" s="20">
        <f t="shared" si="1112"/>
        <v>0</v>
      </c>
      <c r="BT158" s="27"/>
      <c r="BU158" s="20">
        <f t="shared" si="1113"/>
        <v>0</v>
      </c>
      <c r="BV158" s="27"/>
      <c r="BW158" s="20">
        <f t="shared" si="1114"/>
        <v>0</v>
      </c>
      <c r="BX158" s="24">
        <v>0</v>
      </c>
      <c r="BY158" s="27"/>
      <c r="BZ158" s="20">
        <f t="shared" si="1115"/>
        <v>0</v>
      </c>
      <c r="CA158" s="22"/>
      <c r="CB158" s="20">
        <f t="shared" si="1116"/>
        <v>0</v>
      </c>
      <c r="CC158" s="27"/>
      <c r="CD158" s="20">
        <f t="shared" si="1117"/>
        <v>0</v>
      </c>
      <c r="CE158" s="27"/>
      <c r="CF158" s="20">
        <f t="shared" si="1118"/>
        <v>0</v>
      </c>
      <c r="CG158" s="27"/>
      <c r="CH158" s="20">
        <f t="shared" si="1119"/>
        <v>0</v>
      </c>
      <c r="CI158" s="22"/>
      <c r="CJ158" s="20">
        <f t="shared" si="1120"/>
        <v>0</v>
      </c>
      <c r="CK158" s="27"/>
      <c r="CL158" s="20">
        <f t="shared" si="1121"/>
        <v>0</v>
      </c>
      <c r="CM158" s="22"/>
      <c r="CN158" s="20">
        <f t="shared" si="1122"/>
        <v>0</v>
      </c>
      <c r="CO158" s="27"/>
      <c r="CP158" s="20">
        <f t="shared" si="1123"/>
        <v>0</v>
      </c>
      <c r="CQ158" s="27"/>
      <c r="CR158" s="20">
        <f t="shared" si="1124"/>
        <v>0</v>
      </c>
      <c r="CS158" s="27"/>
      <c r="CT158" s="20">
        <f t="shared" si="1125"/>
        <v>0</v>
      </c>
      <c r="CU158" s="20"/>
      <c r="CV158" s="20"/>
      <c r="CW158" s="20"/>
      <c r="CX158" s="20"/>
      <c r="CY158" s="53">
        <f t="shared" si="1126"/>
        <v>250</v>
      </c>
      <c r="CZ158" s="53">
        <f t="shared" si="1126"/>
        <v>36392881.769999996</v>
      </c>
    </row>
    <row r="159" spans="1:104" ht="30" x14ac:dyDescent="0.25">
      <c r="A159" s="66"/>
      <c r="B159" s="65">
        <v>112</v>
      </c>
      <c r="C159" s="23" t="s">
        <v>266</v>
      </c>
      <c r="D159" s="21">
        <f>D158</f>
        <v>9860</v>
      </c>
      <c r="E159" s="21">
        <v>9959</v>
      </c>
      <c r="F159" s="26">
        <v>7.4</v>
      </c>
      <c r="G159" s="26"/>
      <c r="H159" s="29">
        <v>1</v>
      </c>
      <c r="I159" s="30"/>
      <c r="J159" s="17">
        <v>1.4</v>
      </c>
      <c r="K159" s="17">
        <v>1.68</v>
      </c>
      <c r="L159" s="17">
        <v>2.23</v>
      </c>
      <c r="M159" s="19">
        <v>2.57</v>
      </c>
      <c r="N159" s="27"/>
      <c r="O159" s="20">
        <f t="shared" si="1084"/>
        <v>0</v>
      </c>
      <c r="P159" s="27"/>
      <c r="Q159" s="20">
        <f t="shared" si="1085"/>
        <v>0</v>
      </c>
      <c r="R159" s="21"/>
      <c r="S159" s="20">
        <f t="shared" si="1086"/>
        <v>0</v>
      </c>
      <c r="T159" s="27"/>
      <c r="U159" s="20">
        <f t="shared" si="1087"/>
        <v>0</v>
      </c>
      <c r="V159" s="27"/>
      <c r="W159" s="20">
        <f t="shared" si="1088"/>
        <v>0</v>
      </c>
      <c r="X159" s="27"/>
      <c r="Y159" s="20">
        <f t="shared" si="1089"/>
        <v>0</v>
      </c>
      <c r="Z159" s="22"/>
      <c r="AA159" s="20">
        <f t="shared" si="1090"/>
        <v>0</v>
      </c>
      <c r="AB159" s="27"/>
      <c r="AC159" s="20">
        <f t="shared" si="1091"/>
        <v>0</v>
      </c>
      <c r="AD159" s="21"/>
      <c r="AE159" s="20">
        <f t="shared" si="1092"/>
        <v>0</v>
      </c>
      <c r="AF159" s="27"/>
      <c r="AG159" s="20">
        <f t="shared" si="1093"/>
        <v>0</v>
      </c>
      <c r="AH159" s="27"/>
      <c r="AI159" s="20">
        <f t="shared" si="1094"/>
        <v>0</v>
      </c>
      <c r="AJ159" s="27"/>
      <c r="AK159" s="20">
        <f t="shared" si="1095"/>
        <v>0</v>
      </c>
      <c r="AL159" s="27"/>
      <c r="AM159" s="20">
        <f t="shared" si="1096"/>
        <v>0</v>
      </c>
      <c r="AN159" s="27"/>
      <c r="AO159" s="20">
        <f t="shared" si="1097"/>
        <v>0</v>
      </c>
      <c r="AP159" s="27"/>
      <c r="AQ159" s="20">
        <f t="shared" si="1098"/>
        <v>0</v>
      </c>
      <c r="AR159" s="27"/>
      <c r="AS159" s="20">
        <f t="shared" si="1099"/>
        <v>0</v>
      </c>
      <c r="AT159" s="27"/>
      <c r="AU159" s="20">
        <f t="shared" si="1100"/>
        <v>0</v>
      </c>
      <c r="AV159" s="27"/>
      <c r="AW159" s="20">
        <f t="shared" si="1101"/>
        <v>0</v>
      </c>
      <c r="AX159" s="27"/>
      <c r="AY159" s="20">
        <f t="shared" si="1102"/>
        <v>0</v>
      </c>
      <c r="AZ159" s="27"/>
      <c r="BA159" s="20">
        <f t="shared" si="1103"/>
        <v>0</v>
      </c>
      <c r="BB159" s="27"/>
      <c r="BC159" s="20">
        <f t="shared" si="1104"/>
        <v>0</v>
      </c>
      <c r="BD159" s="27"/>
      <c r="BE159" s="20">
        <f t="shared" si="1105"/>
        <v>0</v>
      </c>
      <c r="BF159" s="27"/>
      <c r="BG159" s="20">
        <f t="shared" si="1106"/>
        <v>0</v>
      </c>
      <c r="BH159" s="27"/>
      <c r="BI159" s="20">
        <f t="shared" si="1107"/>
        <v>0</v>
      </c>
      <c r="BJ159" s="27"/>
      <c r="BK159" s="20">
        <f t="shared" si="1108"/>
        <v>0</v>
      </c>
      <c r="BL159" s="27"/>
      <c r="BM159" s="20">
        <f t="shared" si="1109"/>
        <v>0</v>
      </c>
      <c r="BN159" s="22"/>
      <c r="BO159" s="20">
        <f t="shared" si="1110"/>
        <v>0</v>
      </c>
      <c r="BP159" s="27"/>
      <c r="BQ159" s="20">
        <f t="shared" si="1111"/>
        <v>0</v>
      </c>
      <c r="BR159" s="27"/>
      <c r="BS159" s="20">
        <f t="shared" si="1112"/>
        <v>0</v>
      </c>
      <c r="BT159" s="27"/>
      <c r="BU159" s="20">
        <f t="shared" si="1113"/>
        <v>0</v>
      </c>
      <c r="BV159" s="27"/>
      <c r="BW159" s="20">
        <f t="shared" si="1114"/>
        <v>0</v>
      </c>
      <c r="BX159" s="24">
        <v>0</v>
      </c>
      <c r="BY159" s="27"/>
      <c r="BZ159" s="20">
        <f t="shared" si="1115"/>
        <v>0</v>
      </c>
      <c r="CA159" s="22"/>
      <c r="CB159" s="20">
        <f t="shared" si="1116"/>
        <v>0</v>
      </c>
      <c r="CC159" s="27"/>
      <c r="CD159" s="20">
        <f t="shared" si="1117"/>
        <v>0</v>
      </c>
      <c r="CE159" s="27"/>
      <c r="CF159" s="20">
        <f t="shared" si="1118"/>
        <v>0</v>
      </c>
      <c r="CG159" s="27"/>
      <c r="CH159" s="20">
        <f t="shared" si="1119"/>
        <v>0</v>
      </c>
      <c r="CI159" s="22"/>
      <c r="CJ159" s="20">
        <f t="shared" si="1120"/>
        <v>0</v>
      </c>
      <c r="CK159" s="27"/>
      <c r="CL159" s="20">
        <f t="shared" si="1121"/>
        <v>0</v>
      </c>
      <c r="CM159" s="22"/>
      <c r="CN159" s="20">
        <f t="shared" si="1122"/>
        <v>0</v>
      </c>
      <c r="CO159" s="27"/>
      <c r="CP159" s="20">
        <f t="shared" si="1123"/>
        <v>0</v>
      </c>
      <c r="CQ159" s="27"/>
      <c r="CR159" s="20">
        <f t="shared" si="1124"/>
        <v>0</v>
      </c>
      <c r="CS159" s="27"/>
      <c r="CT159" s="20">
        <f t="shared" si="1125"/>
        <v>0</v>
      </c>
      <c r="CU159" s="20"/>
      <c r="CV159" s="20"/>
      <c r="CW159" s="20"/>
      <c r="CX159" s="20"/>
      <c r="CY159" s="53">
        <f t="shared" si="1126"/>
        <v>0</v>
      </c>
      <c r="CZ159" s="53">
        <f t="shared" si="1126"/>
        <v>0</v>
      </c>
    </row>
    <row r="160" spans="1:104" x14ac:dyDescent="0.25">
      <c r="A160" s="75">
        <v>37</v>
      </c>
      <c r="B160" s="84"/>
      <c r="C160" s="71" t="s">
        <v>267</v>
      </c>
      <c r="D160" s="79"/>
      <c r="E160" s="79">
        <v>9959</v>
      </c>
      <c r="F160" s="90">
        <v>0.75</v>
      </c>
      <c r="G160" s="90"/>
      <c r="H160" s="85"/>
      <c r="I160" s="86"/>
      <c r="J160" s="17"/>
      <c r="K160" s="17"/>
      <c r="L160" s="17"/>
      <c r="M160" s="19">
        <v>2.57</v>
      </c>
      <c r="N160" s="46">
        <f t="shared" ref="N160:BY160" si="1127">SUM(N161:N168)</f>
        <v>0</v>
      </c>
      <c r="O160" s="46">
        <f t="shared" si="1127"/>
        <v>0</v>
      </c>
      <c r="P160" s="46">
        <f t="shared" si="1127"/>
        <v>0</v>
      </c>
      <c r="Q160" s="46">
        <f t="shared" si="1127"/>
        <v>0</v>
      </c>
      <c r="R160" s="46">
        <f t="shared" si="1127"/>
        <v>0</v>
      </c>
      <c r="S160" s="46">
        <f t="shared" si="1127"/>
        <v>0</v>
      </c>
      <c r="T160" s="46">
        <f t="shared" si="1127"/>
        <v>0</v>
      </c>
      <c r="U160" s="46">
        <f t="shared" si="1127"/>
        <v>0</v>
      </c>
      <c r="V160" s="46">
        <f t="shared" si="1127"/>
        <v>0</v>
      </c>
      <c r="W160" s="46">
        <f t="shared" si="1127"/>
        <v>0</v>
      </c>
      <c r="X160" s="87">
        <f t="shared" si="1127"/>
        <v>0</v>
      </c>
      <c r="Y160" s="87">
        <f t="shared" si="1127"/>
        <v>0</v>
      </c>
      <c r="Z160" s="87">
        <f t="shared" si="1127"/>
        <v>0</v>
      </c>
      <c r="AA160" s="87">
        <f t="shared" si="1127"/>
        <v>0</v>
      </c>
      <c r="AB160" s="46">
        <f t="shared" si="1127"/>
        <v>0</v>
      </c>
      <c r="AC160" s="46">
        <f t="shared" si="1127"/>
        <v>0</v>
      </c>
      <c r="AD160" s="46">
        <f t="shared" si="1127"/>
        <v>0</v>
      </c>
      <c r="AE160" s="46">
        <f t="shared" si="1127"/>
        <v>0</v>
      </c>
      <c r="AF160" s="46">
        <f t="shared" si="1127"/>
        <v>0</v>
      </c>
      <c r="AG160" s="46">
        <f t="shared" si="1127"/>
        <v>0</v>
      </c>
      <c r="AH160" s="46">
        <f t="shared" si="1127"/>
        <v>0</v>
      </c>
      <c r="AI160" s="46">
        <f t="shared" si="1127"/>
        <v>0</v>
      </c>
      <c r="AJ160" s="46">
        <f t="shared" si="1127"/>
        <v>360</v>
      </c>
      <c r="AK160" s="46">
        <f t="shared" si="1127"/>
        <v>6062038.0765000004</v>
      </c>
      <c r="AL160" s="46">
        <f t="shared" si="1127"/>
        <v>0</v>
      </c>
      <c r="AM160" s="46">
        <f t="shared" si="1127"/>
        <v>0</v>
      </c>
      <c r="AN160" s="46">
        <f t="shared" si="1127"/>
        <v>0</v>
      </c>
      <c r="AO160" s="46">
        <f t="shared" si="1127"/>
        <v>0</v>
      </c>
      <c r="AP160" s="46">
        <f t="shared" si="1127"/>
        <v>0</v>
      </c>
      <c r="AQ160" s="46">
        <f t="shared" si="1127"/>
        <v>0</v>
      </c>
      <c r="AR160" s="46">
        <f t="shared" si="1127"/>
        <v>0</v>
      </c>
      <c r="AS160" s="46">
        <f t="shared" si="1127"/>
        <v>0</v>
      </c>
      <c r="AT160" s="46">
        <f t="shared" si="1127"/>
        <v>0</v>
      </c>
      <c r="AU160" s="46">
        <f t="shared" si="1127"/>
        <v>0</v>
      </c>
      <c r="AV160" s="46">
        <f t="shared" si="1127"/>
        <v>0</v>
      </c>
      <c r="AW160" s="46">
        <f t="shared" si="1127"/>
        <v>0</v>
      </c>
      <c r="AX160" s="46">
        <f t="shared" si="1127"/>
        <v>0</v>
      </c>
      <c r="AY160" s="46">
        <f t="shared" si="1127"/>
        <v>0</v>
      </c>
      <c r="AZ160" s="46">
        <f t="shared" si="1127"/>
        <v>0</v>
      </c>
      <c r="BA160" s="46">
        <f t="shared" si="1127"/>
        <v>0</v>
      </c>
      <c r="BB160" s="46">
        <f t="shared" si="1127"/>
        <v>0</v>
      </c>
      <c r="BC160" s="46">
        <f t="shared" si="1127"/>
        <v>0</v>
      </c>
      <c r="BD160" s="46">
        <f t="shared" si="1127"/>
        <v>0</v>
      </c>
      <c r="BE160" s="46">
        <f t="shared" si="1127"/>
        <v>0</v>
      </c>
      <c r="BF160" s="46">
        <f t="shared" si="1127"/>
        <v>0</v>
      </c>
      <c r="BG160" s="46">
        <f t="shared" si="1127"/>
        <v>0</v>
      </c>
      <c r="BH160" s="46">
        <f t="shared" si="1127"/>
        <v>0</v>
      </c>
      <c r="BI160" s="46">
        <f t="shared" si="1127"/>
        <v>0</v>
      </c>
      <c r="BJ160" s="46">
        <f t="shared" si="1127"/>
        <v>0</v>
      </c>
      <c r="BK160" s="46">
        <f t="shared" si="1127"/>
        <v>0</v>
      </c>
      <c r="BL160" s="46">
        <f t="shared" si="1127"/>
        <v>0</v>
      </c>
      <c r="BM160" s="46">
        <f t="shared" si="1127"/>
        <v>0</v>
      </c>
      <c r="BN160" s="46">
        <f t="shared" si="1127"/>
        <v>0</v>
      </c>
      <c r="BO160" s="46">
        <f t="shared" si="1127"/>
        <v>0</v>
      </c>
      <c r="BP160" s="46">
        <f t="shared" si="1127"/>
        <v>0</v>
      </c>
      <c r="BQ160" s="46">
        <f t="shared" si="1127"/>
        <v>0</v>
      </c>
      <c r="BR160" s="46">
        <f t="shared" si="1127"/>
        <v>0</v>
      </c>
      <c r="BS160" s="46">
        <f t="shared" si="1127"/>
        <v>0</v>
      </c>
      <c r="BT160" s="46">
        <f t="shared" si="1127"/>
        <v>0</v>
      </c>
      <c r="BU160" s="46">
        <f t="shared" si="1127"/>
        <v>0</v>
      </c>
      <c r="BV160" s="46">
        <f t="shared" si="1127"/>
        <v>0</v>
      </c>
      <c r="BW160" s="46">
        <f t="shared" si="1127"/>
        <v>0</v>
      </c>
      <c r="BX160" s="46">
        <v>0</v>
      </c>
      <c r="BY160" s="46">
        <f t="shared" si="1127"/>
        <v>0</v>
      </c>
      <c r="BZ160" s="46">
        <f t="shared" ref="BZ160:CZ160" si="1128">SUM(BZ161:BZ168)</f>
        <v>0</v>
      </c>
      <c r="CA160" s="46">
        <f t="shared" si="1128"/>
        <v>0</v>
      </c>
      <c r="CB160" s="46">
        <f t="shared" si="1128"/>
        <v>0</v>
      </c>
      <c r="CC160" s="46">
        <f t="shared" si="1128"/>
        <v>0</v>
      </c>
      <c r="CD160" s="46">
        <f t="shared" si="1128"/>
        <v>0</v>
      </c>
      <c r="CE160" s="46">
        <f t="shared" si="1128"/>
        <v>0</v>
      </c>
      <c r="CF160" s="46">
        <f t="shared" si="1128"/>
        <v>0</v>
      </c>
      <c r="CG160" s="46">
        <f t="shared" si="1128"/>
        <v>0</v>
      </c>
      <c r="CH160" s="46">
        <f t="shared" si="1128"/>
        <v>0</v>
      </c>
      <c r="CI160" s="46">
        <f t="shared" si="1128"/>
        <v>0</v>
      </c>
      <c r="CJ160" s="46">
        <f t="shared" si="1128"/>
        <v>0</v>
      </c>
      <c r="CK160" s="46">
        <f t="shared" si="1128"/>
        <v>0</v>
      </c>
      <c r="CL160" s="46">
        <f t="shared" si="1128"/>
        <v>0</v>
      </c>
      <c r="CM160" s="46">
        <f t="shared" si="1128"/>
        <v>0</v>
      </c>
      <c r="CN160" s="46">
        <f t="shared" si="1128"/>
        <v>0</v>
      </c>
      <c r="CO160" s="46">
        <f t="shared" si="1128"/>
        <v>0</v>
      </c>
      <c r="CP160" s="46">
        <f t="shared" si="1128"/>
        <v>0</v>
      </c>
      <c r="CQ160" s="46">
        <f t="shared" si="1128"/>
        <v>0</v>
      </c>
      <c r="CR160" s="46">
        <f t="shared" si="1128"/>
        <v>0</v>
      </c>
      <c r="CS160" s="46">
        <f t="shared" si="1128"/>
        <v>0</v>
      </c>
      <c r="CT160" s="46">
        <f t="shared" si="1128"/>
        <v>0</v>
      </c>
      <c r="CU160" s="46"/>
      <c r="CV160" s="46"/>
      <c r="CW160" s="46"/>
      <c r="CX160" s="46"/>
      <c r="CY160" s="46">
        <f t="shared" si="1128"/>
        <v>360</v>
      </c>
      <c r="CZ160" s="46">
        <f t="shared" si="1128"/>
        <v>6062038.0765000004</v>
      </c>
    </row>
    <row r="161" spans="1:104" x14ac:dyDescent="0.25">
      <c r="A161" s="66"/>
      <c r="B161" s="65">
        <v>113</v>
      </c>
      <c r="C161" s="23" t="s">
        <v>268</v>
      </c>
      <c r="D161" s="21">
        <f>D159</f>
        <v>9860</v>
      </c>
      <c r="E161" s="21">
        <v>9959</v>
      </c>
      <c r="F161" s="18">
        <v>3</v>
      </c>
      <c r="G161" s="18"/>
      <c r="H161" s="29">
        <v>1</v>
      </c>
      <c r="I161" s="30"/>
      <c r="J161" s="17">
        <v>1.4</v>
      </c>
      <c r="K161" s="17">
        <v>1.68</v>
      </c>
      <c r="L161" s="17">
        <v>2.23</v>
      </c>
      <c r="M161" s="19">
        <v>2.57</v>
      </c>
      <c r="N161" s="22"/>
      <c r="O161" s="20">
        <f t="shared" ref="O161:O164" si="1129">SUM(N161/12*9*$D161*$F161*$H161*$J161*O$9)+SUM(N161/12*3*$E161*$F161*$H161*$J161*O$9)</f>
        <v>0</v>
      </c>
      <c r="P161" s="22"/>
      <c r="Q161" s="20">
        <f t="shared" ref="Q161:Q164" si="1130">SUM(P161/12*9*$D161*$F161*$H161*$J161*Q$9)+SUM(P161/12*3*$E161*$F161*$H161*$J161*Q$9)</f>
        <v>0</v>
      </c>
      <c r="R161" s="21"/>
      <c r="S161" s="20">
        <f t="shared" ref="S161:S164" si="1131">SUM(R161/12*9*$D161*$F161*$H161*$J161*S$9)+SUM(R161/12*3*$E161*$F161*$H161*$J161*S$9)</f>
        <v>0</v>
      </c>
      <c r="T161" s="22"/>
      <c r="U161" s="20">
        <f t="shared" ref="U161:U164" si="1132">SUM(T161/12*9*$D161*$F161*$H161*$J161*U$9)+SUM(T161/12*3*$E161*$F161*$H161*$J161*U$9)</f>
        <v>0</v>
      </c>
      <c r="V161" s="22"/>
      <c r="W161" s="20">
        <f t="shared" ref="W161:W164" si="1133">SUM(V161/12*9*$D161*$F161*$H161*$J161*W$9)+SUM(V161/12*3*$E161*$F161*$H161*$J161*W$9)</f>
        <v>0</v>
      </c>
      <c r="X161" s="22"/>
      <c r="Y161" s="20">
        <f t="shared" ref="Y161:Y164" si="1134">SUM(X161/12*9*$D161*$F161*$H161*$J161*Y$9)+SUM(X161/12*3*$E161*$F161*$H161*$J161*Y$9)</f>
        <v>0</v>
      </c>
      <c r="Z161" s="22"/>
      <c r="AA161" s="20">
        <f t="shared" ref="AA161:AA164" si="1135">SUM(Z161/12*9*$D161*$F161*$H161*$J161*AA$9)+SUM(Z161/12*3*$E161*$F161*$H161*$J161*AA$9)</f>
        <v>0</v>
      </c>
      <c r="AB161" s="22"/>
      <c r="AC161" s="20">
        <f t="shared" ref="AC161:AC164" si="1136">SUM(AB161/12*9*$D161*$F161*$H161*$J161*AC$9)+SUM(AB161/12*3*$E161*$F161*$H161*$J161*AC$9)</f>
        <v>0</v>
      </c>
      <c r="AD161" s="21"/>
      <c r="AE161" s="20">
        <f t="shared" ref="AE161:AE164" si="1137">SUM(AD161/12*9*$D161*$F161*$H161*$J161*AE$9)+SUM(AD161/12*3*$E161*$F161*$H161*$J161*AE$9)</f>
        <v>0</v>
      </c>
      <c r="AF161" s="22"/>
      <c r="AG161" s="20">
        <f t="shared" ref="AG161:AG164" si="1138">SUM(AF161/12*9*$D161*$F161*$H161*$J161*AG$9)+SUM(AF161/12*3*$E161*$F161*$H161*$J161*AG$9)</f>
        <v>0</v>
      </c>
      <c r="AH161" s="22"/>
      <c r="AI161" s="20">
        <f t="shared" ref="AI161:AI164" si="1139">SUM(AH161/12*9*$D161*$F161*$H161*$J161*AI$9)+SUM(AH161/12*3*$E161*$F161*$H161*$J161*AI$9)</f>
        <v>0</v>
      </c>
      <c r="AJ161" s="22"/>
      <c r="AK161" s="20">
        <f t="shared" ref="AK161:AK164" si="1140">SUM(AJ161/12*9*$D161*$F161*$H161*$J161*AK$9)+SUM(AJ161/12*3*$E161*$F161*$H161*$J161*AK$9)</f>
        <v>0</v>
      </c>
      <c r="AL161" s="22"/>
      <c r="AM161" s="20">
        <f t="shared" ref="AM161:AM164" si="1141">SUM(AL161/12*9*$D161*$F161*$H161*$K161*AM$9)+SUM(AL161/12*3*$E161*$F161*$H161*$K161*AM$9)</f>
        <v>0</v>
      </c>
      <c r="AN161" s="22"/>
      <c r="AO161" s="20">
        <f t="shared" ref="AO161:AO164" si="1142">SUM(AN161/12*9*$D161*$F161*$H161*$K161*AO$9)+SUM(AN161/12*3*$E161*$F161*$H161*$K161*AO$9)</f>
        <v>0</v>
      </c>
      <c r="AP161" s="22"/>
      <c r="AQ161" s="20">
        <f t="shared" ref="AQ161:AQ164" si="1143">SUM(AP161/12*9*$D161*$F161*$H161*$K161*AQ$9)+SUM(AP161/12*3*$E161*$F161*$H161*$K161*AQ$9)</f>
        <v>0</v>
      </c>
      <c r="AR161" s="22"/>
      <c r="AS161" s="20">
        <f t="shared" ref="AS161:AS164" si="1144">SUM(AR161/12*9*$D161*$F161*$H161*$K161*AS$9)+SUM(AR161/12*3*$E161*$F161*$H161*$K161*AS$9)</f>
        <v>0</v>
      </c>
      <c r="AT161" s="22"/>
      <c r="AU161" s="20">
        <f t="shared" ref="AU161:AU164" si="1145">SUM(AT161/12*9*$D161*$F161*$H161*$K161*AU$9)+SUM(AT161/12*3*$E161*$F161*$H161*$K161*AU$9)</f>
        <v>0</v>
      </c>
      <c r="AV161" s="22"/>
      <c r="AW161" s="20">
        <f t="shared" ref="AW161:AW164" si="1146">SUM(AV161/12*9*$D161*$F161*$H161*$K161*AW$9)+SUM(AV161/12*3*$E161*$F161*$H161*$K161*AW$9)</f>
        <v>0</v>
      </c>
      <c r="AX161" s="22"/>
      <c r="AY161" s="20">
        <f t="shared" ref="AY161:AY164" si="1147">SUM(AX161/12*9*$D161*$F161*$H161*$K161*AY$9)+SUM(AX161/12*3*$E161*$F161*$H161*$K161*AY$9)</f>
        <v>0</v>
      </c>
      <c r="AZ161" s="22"/>
      <c r="BA161" s="20">
        <f t="shared" ref="BA161:BA164" si="1148">SUM(AZ161/12*9*$D161*$F161*$H161*$J161*BA$9)+SUM(AZ161/12*3*$E161*$F161*$H161*$J161*BA$9)</f>
        <v>0</v>
      </c>
      <c r="BB161" s="22"/>
      <c r="BC161" s="20">
        <f t="shared" ref="BC161:BC164" si="1149">SUM(BB161/12*9*$D161*$F161*$H161*$J161*BC$9)+SUM(BB161/12*3*$E161*$F161*$H161*$J161*BC$9)</f>
        <v>0</v>
      </c>
      <c r="BD161" s="22"/>
      <c r="BE161" s="20">
        <f t="shared" ref="BE161:BE164" si="1150">SUM(BD161/12*9*$D161*$F161*$H161*$J161*BE$9)+SUM(BD161/12*3*$E161*$F161*$H161*$J161*BE$9)</f>
        <v>0</v>
      </c>
      <c r="BF161" s="22"/>
      <c r="BG161" s="20">
        <f t="shared" ref="BG161:BG164" si="1151">SUM(BF161/12*9*$D161*$F161*$H161*$J161*BG$9)+SUM(BF161/12*3*$E161*$F161*$H161*$J161*BG$9)</f>
        <v>0</v>
      </c>
      <c r="BH161" s="22"/>
      <c r="BI161" s="20">
        <f t="shared" ref="BI161:BI164" si="1152">SUM(BH161/12*9*$D161*$F161*$H161*$J161*BI$9)+SUM(BH161/12*3*$E161*$F161*$H161*$J161*BI$9)</f>
        <v>0</v>
      </c>
      <c r="BJ161" s="22"/>
      <c r="BK161" s="20">
        <f t="shared" ref="BK161:BK164" si="1153">SUM(BJ161/12*9*$D161*$F161*$H161*$K161*BK$9)+SUM(BJ161/12*3*$E161*$F161*$H161*$K161*BK$9)</f>
        <v>0</v>
      </c>
      <c r="BL161" s="22"/>
      <c r="BM161" s="20">
        <f t="shared" ref="BM161:BM164" si="1154">SUM(BL161/12*9*$D161*$F161*$H161*$K161*BM$9)+SUM(BL161/12*3*$E161*$F161*$H161*$K161*BM$9)</f>
        <v>0</v>
      </c>
      <c r="BN161" s="22"/>
      <c r="BO161" s="20">
        <f t="shared" ref="BO161:BO164" si="1155">SUM(BN161/12*9*$D161*$F161*$H161*$J161*BO$9)+SUM(BN161/12*3*$E161*$F161*$H161*$J161*BO$9)</f>
        <v>0</v>
      </c>
      <c r="BP161" s="22"/>
      <c r="BQ161" s="20">
        <f t="shared" ref="BQ161:BQ164" si="1156">SUM(BP161/12*9*$D161*$F161*$H161*$K161*BQ$9)+SUM(BP161/12*3*$E161*$F161*$H161*$K161*BQ$9)</f>
        <v>0</v>
      </c>
      <c r="BR161" s="22"/>
      <c r="BS161" s="20">
        <f t="shared" ref="BS161:BS164" si="1157">SUM(BR161/12*9*$D161*$F161*$H161*$J161*BS$9)+SUM(BR161/12*3*$E161*$F161*$H161*$J161*BS$9)</f>
        <v>0</v>
      </c>
      <c r="BT161" s="22"/>
      <c r="BU161" s="20">
        <f t="shared" ref="BU161:BU164" si="1158">SUM(BT161/12*9*$D161*$F161*$H161*$J161*BU$9)+SUM(BT161/12*3*$E161*$F161*$H161*$J161*BU$9)</f>
        <v>0</v>
      </c>
      <c r="BV161" s="22"/>
      <c r="BW161" s="20">
        <f t="shared" ref="BW161:BW164" si="1159">SUM(BV161/12*9*$D161*$F161*$H161*$K161*BW$9)+SUM(BV161/12*3*$E161*$F161*$H161*$K161*BW$9)</f>
        <v>0</v>
      </c>
      <c r="BX161" s="20">
        <v>0</v>
      </c>
      <c r="BY161" s="22"/>
      <c r="BZ161" s="20">
        <f t="shared" ref="BZ161:BZ164" si="1160">SUM(BY161/12*9*$D161*$F161*$H161*$K161*BZ$9)+SUM(BY161/12*3*$E161*$F161*$H161*$K161*BZ$9)</f>
        <v>0</v>
      </c>
      <c r="CA161" s="22"/>
      <c r="CB161" s="20">
        <f t="shared" ref="CB161:CB164" si="1161">SUM(CA161/12*9*$D161*$F161*$H161*$K161*CB$9)+SUM(CA161/12*3*$E161*$F161*$H161*$K161*CB$9)</f>
        <v>0</v>
      </c>
      <c r="CC161" s="22"/>
      <c r="CD161" s="20">
        <f t="shared" ref="CD161:CD164" si="1162">SUM(CC161/12*9*$D161*$F161*$H161*$K161*CD$9)+SUM(CC161/12*3*$E161*$F161*$H161*$K161*CD$9)</f>
        <v>0</v>
      </c>
      <c r="CE161" s="22"/>
      <c r="CF161" s="20">
        <f t="shared" ref="CF161:CF164" si="1163">SUM(CE161/12*9*$D161*$F161*$H161*$K161*CF$9)+SUM(CE161/12*3*$E161*$F161*$H161*$K161*CF$9)</f>
        <v>0</v>
      </c>
      <c r="CG161" s="22"/>
      <c r="CH161" s="20">
        <f t="shared" ref="CH161:CH164" si="1164">SUM(CG161/12*9*$D161*$F161*$H161*$J161*CH$9)+SUM(CG161/12*3*$E161*$F161*$H161*$J161*CH$9)</f>
        <v>0</v>
      </c>
      <c r="CI161" s="22"/>
      <c r="CJ161" s="20">
        <f t="shared" ref="CJ161:CJ164" si="1165">SUM(CI161/12*9*$D161*$F161*$H161*$J161*CJ$9)+SUM(CI161/12*3*$E161*$F161*$H161*$J161*CJ$9)</f>
        <v>0</v>
      </c>
      <c r="CK161" s="22"/>
      <c r="CL161" s="20">
        <f t="shared" ref="CL161:CL164" si="1166">SUM(CK161/12*9*$D161*$F161*$H161*$J161*CL$9)+SUM(CK161/12*3*$E161*$F161*$H161*$J161*CL$9)</f>
        <v>0</v>
      </c>
      <c r="CM161" s="22"/>
      <c r="CN161" s="20">
        <f t="shared" ref="CN161:CN164" si="1167">SUM(CM161/12*9*$D161*$F161*$H161*$K161*CN$9)+SUM(CM161/12*3*$E161*$F161*$H161*$K161*CN$9)</f>
        <v>0</v>
      </c>
      <c r="CO161" s="22"/>
      <c r="CP161" s="20">
        <f t="shared" ref="CP161:CP164" si="1168">SUM(CO161/12*9*$D161*$F161*$H161*$K161*CP$9)+SUM(CO161/12*3*$E161*$F161*$H161*$K161*CP$9)</f>
        <v>0</v>
      </c>
      <c r="CQ161" s="22"/>
      <c r="CR161" s="20">
        <f t="shared" ref="CR161:CR164" si="1169">SUM(CQ161/12*9*$D161*$F161*$H161*$M161*CR$9)+SUM(CQ161/12*3*$E161*$F161*$H161*$M161*CR$9)</f>
        <v>0</v>
      </c>
      <c r="CS161" s="22"/>
      <c r="CT161" s="20">
        <f t="shared" ref="CT161:CT164" si="1170">SUM(CS161/12*9*$D161*$F161*$H161*$L161*CT$9)+SUM(CS161/12*3*$E161*$F161*$H161*$L161*CT$9)</f>
        <v>0</v>
      </c>
      <c r="CU161" s="20"/>
      <c r="CV161" s="20"/>
      <c r="CW161" s="20"/>
      <c r="CX161" s="20"/>
      <c r="CY161" s="53">
        <f t="shared" ref="CY161:CZ168" si="1171">SUM(AD161,R161,T161,AB161,N161,V161,P161,BF161,BT161,CG161,CK161,BH161,CI161,AF161,AZ161,BB161,AH161,BD161,BR161,AJ161,X161,CO161,BJ161,CM161,BL161,BY161,CC161,BV161,CA161,AL161,AN161,AP161,AR161,AT161,AX161,AV161,BP161,CS161,CQ161,CE161,Z161,BN161)</f>
        <v>0</v>
      </c>
      <c r="CZ161" s="53">
        <f t="shared" si="1171"/>
        <v>0</v>
      </c>
    </row>
    <row r="162" spans="1:104" x14ac:dyDescent="0.25">
      <c r="A162" s="66"/>
      <c r="B162" s="65">
        <v>114</v>
      </c>
      <c r="C162" s="23" t="s">
        <v>269</v>
      </c>
      <c r="D162" s="21">
        <f>D161</f>
        <v>9860</v>
      </c>
      <c r="E162" s="21">
        <v>9959</v>
      </c>
      <c r="F162" s="18">
        <v>1.5</v>
      </c>
      <c r="G162" s="18"/>
      <c r="H162" s="29">
        <v>1</v>
      </c>
      <c r="I162" s="30"/>
      <c r="J162" s="17">
        <v>1.4</v>
      </c>
      <c r="K162" s="17">
        <v>1.68</v>
      </c>
      <c r="L162" s="17">
        <v>2.23</v>
      </c>
      <c r="M162" s="19">
        <v>2.57</v>
      </c>
      <c r="N162" s="22"/>
      <c r="O162" s="20">
        <f t="shared" si="1129"/>
        <v>0</v>
      </c>
      <c r="P162" s="22"/>
      <c r="Q162" s="20">
        <f t="shared" si="1130"/>
        <v>0</v>
      </c>
      <c r="R162" s="21"/>
      <c r="S162" s="20">
        <f t="shared" si="1131"/>
        <v>0</v>
      </c>
      <c r="T162" s="22"/>
      <c r="U162" s="20">
        <f t="shared" si="1132"/>
        <v>0</v>
      </c>
      <c r="V162" s="22"/>
      <c r="W162" s="20">
        <f t="shared" si="1133"/>
        <v>0</v>
      </c>
      <c r="X162" s="22"/>
      <c r="Y162" s="20">
        <f t="shared" si="1134"/>
        <v>0</v>
      </c>
      <c r="Z162" s="22"/>
      <c r="AA162" s="20">
        <f t="shared" si="1135"/>
        <v>0</v>
      </c>
      <c r="AB162" s="22"/>
      <c r="AC162" s="20">
        <f t="shared" si="1136"/>
        <v>0</v>
      </c>
      <c r="AD162" s="21"/>
      <c r="AE162" s="20">
        <f t="shared" si="1137"/>
        <v>0</v>
      </c>
      <c r="AF162" s="22"/>
      <c r="AG162" s="20">
        <f t="shared" si="1138"/>
        <v>0</v>
      </c>
      <c r="AH162" s="22"/>
      <c r="AI162" s="20">
        <f t="shared" si="1139"/>
        <v>0</v>
      </c>
      <c r="AJ162" s="22">
        <v>20</v>
      </c>
      <c r="AK162" s="20">
        <f t="shared" si="1140"/>
        <v>415159.5</v>
      </c>
      <c r="AL162" s="22"/>
      <c r="AM162" s="20">
        <f t="shared" si="1141"/>
        <v>0</v>
      </c>
      <c r="AN162" s="22"/>
      <c r="AO162" s="20">
        <f t="shared" si="1142"/>
        <v>0</v>
      </c>
      <c r="AP162" s="22"/>
      <c r="AQ162" s="20">
        <f t="shared" si="1143"/>
        <v>0</v>
      </c>
      <c r="AR162" s="22"/>
      <c r="AS162" s="20">
        <f t="shared" si="1144"/>
        <v>0</v>
      </c>
      <c r="AT162" s="22"/>
      <c r="AU162" s="20">
        <f t="shared" si="1145"/>
        <v>0</v>
      </c>
      <c r="AV162" s="22"/>
      <c r="AW162" s="20">
        <f t="shared" si="1146"/>
        <v>0</v>
      </c>
      <c r="AX162" s="22"/>
      <c r="AY162" s="20">
        <f t="shared" si="1147"/>
        <v>0</v>
      </c>
      <c r="AZ162" s="22"/>
      <c r="BA162" s="20">
        <f t="shared" si="1148"/>
        <v>0</v>
      </c>
      <c r="BB162" s="22"/>
      <c r="BC162" s="20">
        <f t="shared" si="1149"/>
        <v>0</v>
      </c>
      <c r="BD162" s="22"/>
      <c r="BE162" s="20">
        <f t="shared" si="1150"/>
        <v>0</v>
      </c>
      <c r="BF162" s="22"/>
      <c r="BG162" s="20">
        <f t="shared" si="1151"/>
        <v>0</v>
      </c>
      <c r="BH162" s="22"/>
      <c r="BI162" s="20">
        <f t="shared" si="1152"/>
        <v>0</v>
      </c>
      <c r="BJ162" s="22"/>
      <c r="BK162" s="20">
        <f t="shared" si="1153"/>
        <v>0</v>
      </c>
      <c r="BL162" s="22"/>
      <c r="BM162" s="20">
        <f t="shared" si="1154"/>
        <v>0</v>
      </c>
      <c r="BN162" s="22"/>
      <c r="BO162" s="20">
        <f t="shared" si="1155"/>
        <v>0</v>
      </c>
      <c r="BP162" s="22"/>
      <c r="BQ162" s="20">
        <f t="shared" si="1156"/>
        <v>0</v>
      </c>
      <c r="BR162" s="22"/>
      <c r="BS162" s="20">
        <f t="shared" si="1157"/>
        <v>0</v>
      </c>
      <c r="BT162" s="22"/>
      <c r="BU162" s="20">
        <f t="shared" si="1158"/>
        <v>0</v>
      </c>
      <c r="BV162" s="22"/>
      <c r="BW162" s="20">
        <f t="shared" si="1159"/>
        <v>0</v>
      </c>
      <c r="BX162" s="20">
        <v>0</v>
      </c>
      <c r="BY162" s="22"/>
      <c r="BZ162" s="20">
        <f t="shared" si="1160"/>
        <v>0</v>
      </c>
      <c r="CA162" s="22"/>
      <c r="CB162" s="20">
        <f t="shared" si="1161"/>
        <v>0</v>
      </c>
      <c r="CC162" s="22"/>
      <c r="CD162" s="20">
        <f t="shared" si="1162"/>
        <v>0</v>
      </c>
      <c r="CE162" s="22"/>
      <c r="CF162" s="20">
        <f t="shared" si="1163"/>
        <v>0</v>
      </c>
      <c r="CG162" s="22"/>
      <c r="CH162" s="20">
        <f t="shared" si="1164"/>
        <v>0</v>
      </c>
      <c r="CI162" s="22"/>
      <c r="CJ162" s="20">
        <f t="shared" si="1165"/>
        <v>0</v>
      </c>
      <c r="CK162" s="22"/>
      <c r="CL162" s="20">
        <f t="shared" si="1166"/>
        <v>0</v>
      </c>
      <c r="CM162" s="22"/>
      <c r="CN162" s="20">
        <f t="shared" si="1167"/>
        <v>0</v>
      </c>
      <c r="CO162" s="22"/>
      <c r="CP162" s="20">
        <f t="shared" si="1168"/>
        <v>0</v>
      </c>
      <c r="CQ162" s="22"/>
      <c r="CR162" s="20">
        <f t="shared" si="1169"/>
        <v>0</v>
      </c>
      <c r="CS162" s="22"/>
      <c r="CT162" s="20">
        <f t="shared" si="1170"/>
        <v>0</v>
      </c>
      <c r="CU162" s="20"/>
      <c r="CV162" s="20"/>
      <c r="CW162" s="20"/>
      <c r="CX162" s="20"/>
      <c r="CY162" s="53">
        <f t="shared" si="1171"/>
        <v>20</v>
      </c>
      <c r="CZ162" s="53">
        <f t="shared" si="1171"/>
        <v>415159.5</v>
      </c>
    </row>
    <row r="163" spans="1:104" ht="45" x14ac:dyDescent="0.25">
      <c r="A163" s="66"/>
      <c r="B163" s="65">
        <v>115</v>
      </c>
      <c r="C163" s="23" t="s">
        <v>270</v>
      </c>
      <c r="D163" s="21">
        <f t="shared" ref="D163:D168" si="1172">D162</f>
        <v>9860</v>
      </c>
      <c r="E163" s="21">
        <v>9959</v>
      </c>
      <c r="F163" s="18">
        <v>2.25</v>
      </c>
      <c r="G163" s="18"/>
      <c r="H163" s="29">
        <v>1</v>
      </c>
      <c r="I163" s="30"/>
      <c r="J163" s="17">
        <v>1.4</v>
      </c>
      <c r="K163" s="17">
        <v>1.68</v>
      </c>
      <c r="L163" s="17">
        <v>2.23</v>
      </c>
      <c r="M163" s="19">
        <v>2.57</v>
      </c>
      <c r="N163" s="22"/>
      <c r="O163" s="20">
        <f t="shared" si="1129"/>
        <v>0</v>
      </c>
      <c r="P163" s="22"/>
      <c r="Q163" s="20">
        <f t="shared" si="1130"/>
        <v>0</v>
      </c>
      <c r="R163" s="21"/>
      <c r="S163" s="20">
        <f t="shared" si="1131"/>
        <v>0</v>
      </c>
      <c r="T163" s="22"/>
      <c r="U163" s="20">
        <f t="shared" si="1132"/>
        <v>0</v>
      </c>
      <c r="V163" s="22"/>
      <c r="W163" s="20">
        <f t="shared" si="1133"/>
        <v>0</v>
      </c>
      <c r="X163" s="22"/>
      <c r="Y163" s="20">
        <f t="shared" si="1134"/>
        <v>0</v>
      </c>
      <c r="Z163" s="22"/>
      <c r="AA163" s="20">
        <f t="shared" si="1135"/>
        <v>0</v>
      </c>
      <c r="AB163" s="22"/>
      <c r="AC163" s="20">
        <f t="shared" si="1136"/>
        <v>0</v>
      </c>
      <c r="AD163" s="21"/>
      <c r="AE163" s="20">
        <f t="shared" si="1137"/>
        <v>0</v>
      </c>
      <c r="AF163" s="22"/>
      <c r="AG163" s="20">
        <f t="shared" si="1138"/>
        <v>0</v>
      </c>
      <c r="AH163" s="22"/>
      <c r="AI163" s="20">
        <f t="shared" si="1139"/>
        <v>0</v>
      </c>
      <c r="AJ163" s="22">
        <v>69</v>
      </c>
      <c r="AK163" s="20">
        <f t="shared" si="1140"/>
        <v>2148450.4125000001</v>
      </c>
      <c r="AL163" s="22"/>
      <c r="AM163" s="20">
        <f t="shared" si="1141"/>
        <v>0</v>
      </c>
      <c r="AN163" s="22"/>
      <c r="AO163" s="20">
        <f t="shared" si="1142"/>
        <v>0</v>
      </c>
      <c r="AP163" s="22"/>
      <c r="AQ163" s="20">
        <f t="shared" si="1143"/>
        <v>0</v>
      </c>
      <c r="AR163" s="22"/>
      <c r="AS163" s="20">
        <f t="shared" si="1144"/>
        <v>0</v>
      </c>
      <c r="AT163" s="22"/>
      <c r="AU163" s="20">
        <f t="shared" si="1145"/>
        <v>0</v>
      </c>
      <c r="AV163" s="22"/>
      <c r="AW163" s="20">
        <f t="shared" si="1146"/>
        <v>0</v>
      </c>
      <c r="AX163" s="22"/>
      <c r="AY163" s="20">
        <f t="shared" si="1147"/>
        <v>0</v>
      </c>
      <c r="AZ163" s="22"/>
      <c r="BA163" s="20">
        <f t="shared" si="1148"/>
        <v>0</v>
      </c>
      <c r="BB163" s="22"/>
      <c r="BC163" s="20">
        <f t="shared" si="1149"/>
        <v>0</v>
      </c>
      <c r="BD163" s="22"/>
      <c r="BE163" s="20">
        <f t="shared" si="1150"/>
        <v>0</v>
      </c>
      <c r="BF163" s="22"/>
      <c r="BG163" s="20">
        <f t="shared" si="1151"/>
        <v>0</v>
      </c>
      <c r="BH163" s="22"/>
      <c r="BI163" s="20">
        <f t="shared" si="1152"/>
        <v>0</v>
      </c>
      <c r="BJ163" s="22"/>
      <c r="BK163" s="20">
        <f t="shared" si="1153"/>
        <v>0</v>
      </c>
      <c r="BL163" s="22"/>
      <c r="BM163" s="20">
        <f t="shared" si="1154"/>
        <v>0</v>
      </c>
      <c r="BN163" s="22"/>
      <c r="BO163" s="20">
        <f t="shared" si="1155"/>
        <v>0</v>
      </c>
      <c r="BP163" s="22"/>
      <c r="BQ163" s="20">
        <f t="shared" si="1156"/>
        <v>0</v>
      </c>
      <c r="BR163" s="22"/>
      <c r="BS163" s="20">
        <f t="shared" si="1157"/>
        <v>0</v>
      </c>
      <c r="BT163" s="22"/>
      <c r="BU163" s="20">
        <f t="shared" si="1158"/>
        <v>0</v>
      </c>
      <c r="BV163" s="22"/>
      <c r="BW163" s="20">
        <f t="shared" si="1159"/>
        <v>0</v>
      </c>
      <c r="BX163" s="20">
        <v>0</v>
      </c>
      <c r="BY163" s="22"/>
      <c r="BZ163" s="20">
        <f t="shared" si="1160"/>
        <v>0</v>
      </c>
      <c r="CA163" s="22"/>
      <c r="CB163" s="20">
        <f t="shared" si="1161"/>
        <v>0</v>
      </c>
      <c r="CC163" s="22"/>
      <c r="CD163" s="20">
        <f t="shared" si="1162"/>
        <v>0</v>
      </c>
      <c r="CE163" s="22"/>
      <c r="CF163" s="20">
        <f t="shared" si="1163"/>
        <v>0</v>
      </c>
      <c r="CG163" s="22"/>
      <c r="CH163" s="20">
        <f t="shared" si="1164"/>
        <v>0</v>
      </c>
      <c r="CI163" s="22"/>
      <c r="CJ163" s="20">
        <f t="shared" si="1165"/>
        <v>0</v>
      </c>
      <c r="CK163" s="22"/>
      <c r="CL163" s="20">
        <f t="shared" si="1166"/>
        <v>0</v>
      </c>
      <c r="CM163" s="22"/>
      <c r="CN163" s="20">
        <f t="shared" si="1167"/>
        <v>0</v>
      </c>
      <c r="CO163" s="22"/>
      <c r="CP163" s="20">
        <f t="shared" si="1168"/>
        <v>0</v>
      </c>
      <c r="CQ163" s="22"/>
      <c r="CR163" s="20">
        <f t="shared" si="1169"/>
        <v>0</v>
      </c>
      <c r="CS163" s="22"/>
      <c r="CT163" s="20">
        <f t="shared" si="1170"/>
        <v>0</v>
      </c>
      <c r="CU163" s="20"/>
      <c r="CV163" s="20"/>
      <c r="CW163" s="20"/>
      <c r="CX163" s="20"/>
      <c r="CY163" s="53">
        <f t="shared" si="1171"/>
        <v>69</v>
      </c>
      <c r="CZ163" s="53">
        <f t="shared" si="1171"/>
        <v>2148450.4125000001</v>
      </c>
    </row>
    <row r="164" spans="1:104" ht="45" x14ac:dyDescent="0.25">
      <c r="A164" s="66"/>
      <c r="B164" s="65">
        <v>116</v>
      </c>
      <c r="C164" s="23" t="s">
        <v>271</v>
      </c>
      <c r="D164" s="21">
        <f t="shared" si="1172"/>
        <v>9860</v>
      </c>
      <c r="E164" s="21">
        <v>9959</v>
      </c>
      <c r="F164" s="18">
        <v>1.5</v>
      </c>
      <c r="G164" s="18"/>
      <c r="H164" s="29">
        <v>1</v>
      </c>
      <c r="I164" s="30"/>
      <c r="J164" s="17">
        <v>1.4</v>
      </c>
      <c r="K164" s="17">
        <v>1.68</v>
      </c>
      <c r="L164" s="17">
        <v>2.23</v>
      </c>
      <c r="M164" s="19">
        <v>2.57</v>
      </c>
      <c r="N164" s="22"/>
      <c r="O164" s="20">
        <f t="shared" si="1129"/>
        <v>0</v>
      </c>
      <c r="P164" s="22"/>
      <c r="Q164" s="20">
        <f t="shared" si="1130"/>
        <v>0</v>
      </c>
      <c r="R164" s="21"/>
      <c r="S164" s="20">
        <f t="shared" si="1131"/>
        <v>0</v>
      </c>
      <c r="T164" s="22"/>
      <c r="U164" s="20">
        <f t="shared" si="1132"/>
        <v>0</v>
      </c>
      <c r="V164" s="22"/>
      <c r="W164" s="20">
        <f t="shared" si="1133"/>
        <v>0</v>
      </c>
      <c r="X164" s="22"/>
      <c r="Y164" s="20">
        <f t="shared" si="1134"/>
        <v>0</v>
      </c>
      <c r="Z164" s="22"/>
      <c r="AA164" s="20">
        <f t="shared" si="1135"/>
        <v>0</v>
      </c>
      <c r="AB164" s="22"/>
      <c r="AC164" s="20">
        <f t="shared" si="1136"/>
        <v>0</v>
      </c>
      <c r="AD164" s="21"/>
      <c r="AE164" s="20">
        <f t="shared" si="1137"/>
        <v>0</v>
      </c>
      <c r="AF164" s="22"/>
      <c r="AG164" s="20">
        <f t="shared" si="1138"/>
        <v>0</v>
      </c>
      <c r="AH164" s="22"/>
      <c r="AI164" s="20">
        <f t="shared" si="1139"/>
        <v>0</v>
      </c>
      <c r="AJ164" s="22"/>
      <c r="AK164" s="20">
        <f t="shared" si="1140"/>
        <v>0</v>
      </c>
      <c r="AL164" s="22"/>
      <c r="AM164" s="20">
        <f t="shared" si="1141"/>
        <v>0</v>
      </c>
      <c r="AN164" s="22"/>
      <c r="AO164" s="20">
        <f t="shared" si="1142"/>
        <v>0</v>
      </c>
      <c r="AP164" s="22"/>
      <c r="AQ164" s="20">
        <f t="shared" si="1143"/>
        <v>0</v>
      </c>
      <c r="AR164" s="22"/>
      <c r="AS164" s="20">
        <f t="shared" si="1144"/>
        <v>0</v>
      </c>
      <c r="AT164" s="22"/>
      <c r="AU164" s="20">
        <f t="shared" si="1145"/>
        <v>0</v>
      </c>
      <c r="AV164" s="22"/>
      <c r="AW164" s="20">
        <f t="shared" si="1146"/>
        <v>0</v>
      </c>
      <c r="AX164" s="22"/>
      <c r="AY164" s="20">
        <f t="shared" si="1147"/>
        <v>0</v>
      </c>
      <c r="AZ164" s="22"/>
      <c r="BA164" s="20">
        <f t="shared" si="1148"/>
        <v>0</v>
      </c>
      <c r="BB164" s="22"/>
      <c r="BC164" s="20">
        <f t="shared" si="1149"/>
        <v>0</v>
      </c>
      <c r="BD164" s="22"/>
      <c r="BE164" s="20">
        <f t="shared" si="1150"/>
        <v>0</v>
      </c>
      <c r="BF164" s="22"/>
      <c r="BG164" s="20">
        <f t="shared" si="1151"/>
        <v>0</v>
      </c>
      <c r="BH164" s="22"/>
      <c r="BI164" s="20">
        <f t="shared" si="1152"/>
        <v>0</v>
      </c>
      <c r="BJ164" s="22"/>
      <c r="BK164" s="20">
        <f t="shared" si="1153"/>
        <v>0</v>
      </c>
      <c r="BL164" s="22"/>
      <c r="BM164" s="20">
        <f t="shared" si="1154"/>
        <v>0</v>
      </c>
      <c r="BN164" s="22"/>
      <c r="BO164" s="20">
        <f t="shared" si="1155"/>
        <v>0</v>
      </c>
      <c r="BP164" s="22"/>
      <c r="BQ164" s="20">
        <f t="shared" si="1156"/>
        <v>0</v>
      </c>
      <c r="BR164" s="22"/>
      <c r="BS164" s="20">
        <f t="shared" si="1157"/>
        <v>0</v>
      </c>
      <c r="BT164" s="22"/>
      <c r="BU164" s="20">
        <f t="shared" si="1158"/>
        <v>0</v>
      </c>
      <c r="BV164" s="22"/>
      <c r="BW164" s="20">
        <f t="shared" si="1159"/>
        <v>0</v>
      </c>
      <c r="BX164" s="20">
        <v>0</v>
      </c>
      <c r="BY164" s="22"/>
      <c r="BZ164" s="20">
        <f t="shared" si="1160"/>
        <v>0</v>
      </c>
      <c r="CA164" s="22"/>
      <c r="CB164" s="20">
        <f t="shared" si="1161"/>
        <v>0</v>
      </c>
      <c r="CC164" s="22"/>
      <c r="CD164" s="20">
        <f t="shared" si="1162"/>
        <v>0</v>
      </c>
      <c r="CE164" s="22"/>
      <c r="CF164" s="20">
        <f t="shared" si="1163"/>
        <v>0</v>
      </c>
      <c r="CG164" s="22"/>
      <c r="CH164" s="20">
        <f t="shared" si="1164"/>
        <v>0</v>
      </c>
      <c r="CI164" s="22"/>
      <c r="CJ164" s="20">
        <f t="shared" si="1165"/>
        <v>0</v>
      </c>
      <c r="CK164" s="22"/>
      <c r="CL164" s="20">
        <f t="shared" si="1166"/>
        <v>0</v>
      </c>
      <c r="CM164" s="22"/>
      <c r="CN164" s="20">
        <f t="shared" si="1167"/>
        <v>0</v>
      </c>
      <c r="CO164" s="22"/>
      <c r="CP164" s="20">
        <f t="shared" si="1168"/>
        <v>0</v>
      </c>
      <c r="CQ164" s="22"/>
      <c r="CR164" s="20">
        <f t="shared" si="1169"/>
        <v>0</v>
      </c>
      <c r="CS164" s="22"/>
      <c r="CT164" s="20">
        <f t="shared" si="1170"/>
        <v>0</v>
      </c>
      <c r="CU164" s="20"/>
      <c r="CV164" s="20"/>
      <c r="CW164" s="20"/>
      <c r="CX164" s="20"/>
      <c r="CY164" s="53">
        <f t="shared" si="1171"/>
        <v>0</v>
      </c>
      <c r="CZ164" s="53">
        <f t="shared" si="1171"/>
        <v>0</v>
      </c>
    </row>
    <row r="165" spans="1:104" ht="30" x14ac:dyDescent="0.25">
      <c r="A165" s="66"/>
      <c r="B165" s="65">
        <v>117</v>
      </c>
      <c r="C165" s="23" t="s">
        <v>272</v>
      </c>
      <c r="D165" s="21">
        <f t="shared" si="1172"/>
        <v>9860</v>
      </c>
      <c r="E165" s="21">
        <v>9959</v>
      </c>
      <c r="F165" s="18">
        <v>0.7</v>
      </c>
      <c r="G165" s="18"/>
      <c r="H165" s="29">
        <v>1</v>
      </c>
      <c r="I165" s="55">
        <v>0.8</v>
      </c>
      <c r="J165" s="17">
        <v>1.4</v>
      </c>
      <c r="K165" s="17">
        <v>1.68</v>
      </c>
      <c r="L165" s="17">
        <v>2.23</v>
      </c>
      <c r="M165" s="19">
        <v>2.57</v>
      </c>
      <c r="N165" s="22"/>
      <c r="O165" s="20">
        <f>SUM(N165/12*5*$D165*$F165*$H165*$J165*O$9)+SUM(N165/12*4*$D165*$F165*$I165*$J165*O$9)+SUM(N165/12*3*$E165*$F165*$I165*$J165*O$9)</f>
        <v>0</v>
      </c>
      <c r="P165" s="22"/>
      <c r="Q165" s="20">
        <f>SUM(P165/12*5*$D165*$F165*$H165*$J165*Q$9)+SUM(P165/12*4*$D165*$F165*$I165*$J165*Q$9)+SUM(P165/12*3*$E165*$F165*$I165*$J165*Q$9)</f>
        <v>0</v>
      </c>
      <c r="R165" s="21"/>
      <c r="S165" s="20">
        <f>SUM(R165/12*5*$D165*$F165*$H165*$J165*S$9)+SUM(R165/12*4*$D165*$F165*$I165*$J165*S$9)+SUM(R165/12*3*$E165*$F165*$I165*$J165*S$9)</f>
        <v>0</v>
      </c>
      <c r="T165" s="22"/>
      <c r="U165" s="20">
        <f>SUM(T165/12*5*$D165*$F165*$H165*$J165*U$9)+SUM(T165/12*4*$D165*$F165*$I165*$J165*U$9)+SUM(T165/12*3*$E165*$F165*$I165*$J165*U$9)</f>
        <v>0</v>
      </c>
      <c r="V165" s="22"/>
      <c r="W165" s="20">
        <f>SUM(V165/12*5*$D165*$F165*$H165*$J165*W$9)+SUM(V165/12*4*$D165*$F165*$I165*$J165*W$9)+SUM(V165/12*3*$E165*$F165*$I165*$J165*W$9)</f>
        <v>0</v>
      </c>
      <c r="X165" s="22"/>
      <c r="Y165" s="20">
        <f>SUM(X165/12*5*$D165*$F165*$H165*$J165*Y$9)+SUM(X165/12*4*$D165*$F165*$I165*$J165*Y$9)+SUM(X165/12*3*$E165*$F165*$I165*$J165*Y$9)</f>
        <v>0</v>
      </c>
      <c r="Z165" s="22"/>
      <c r="AA165" s="20">
        <f>SUM(Z165/12*5*$D165*$F165*$H165*$J165*AA$9)+SUM(Z165/12*4*$D165*$F165*$I165*$J165*AA$9)+SUM(Z165/12*3*$E165*$F165*$I165*$J165*AA$9)</f>
        <v>0</v>
      </c>
      <c r="AB165" s="22"/>
      <c r="AC165" s="20">
        <f>SUM(AB165/12*5*$D165*$F165*$H165*$J165*AC$9)+SUM(AB165/12*4*$D165*$F165*$I165*$J165*AC$9)+SUM(AB165/12*3*$E165*$F165*$I165*$J165*AC$9)</f>
        <v>0</v>
      </c>
      <c r="AD165" s="21"/>
      <c r="AE165" s="20">
        <f>SUM(AD165/12*5*$D165*$F165*$H165*$J165*AE$9)+SUM(AD165/12*4*$D165*$F165*$I165*$J165*AE$9)+SUM(AD165/12*3*$E165*$F165*$I165*$J165*AE$9)</f>
        <v>0</v>
      </c>
      <c r="AF165" s="22"/>
      <c r="AG165" s="20">
        <f>SUM(AF165/12*5*$D165*$F165*$H165*$J165*AG$9)+SUM(AF165/12*4*$D165*$F165*$I165*$J165*AG$9)+SUM(AF165/12*3*$E165*$F165*$I165*$J165*AG$9)</f>
        <v>0</v>
      </c>
      <c r="AH165" s="22"/>
      <c r="AI165" s="20">
        <f>SUM(AH165/12*5*$D165*$F165*$H165*$J165*AI$9)+SUM(AH165/12*4*$D165*$F165*$I165*$J165*AI$9)+SUM(AH165/12*3*$E165*$F165*$I165*$J165*AI$9)</f>
        <v>0</v>
      </c>
      <c r="AJ165" s="22">
        <v>231</v>
      </c>
      <c r="AK165" s="20">
        <f>SUM(AJ165/12*5*$D165*$F165*$H165*$J165*AK$9)+SUM(AJ165/12*4*$D165*$F165*$I165*$J165*AK$9)+SUM(AJ165/12*3*$E165*$F165*$I165*$J165*AK$9)</f>
        <v>1976176.6639999999</v>
      </c>
      <c r="AL165" s="22"/>
      <c r="AM165" s="20">
        <f>SUM(AL165/12*5*$D165*$F165*$H165*$K165*AM$9)+SUM(AL165/12*4*$D165*$F165*$I165*$K165*AM$9)+SUM(AL165/12*3*$E165*$F165*$I165*$K165*AM$9)</f>
        <v>0</v>
      </c>
      <c r="AN165" s="22"/>
      <c r="AO165" s="20">
        <f>SUM(AN165/12*5*$D165*$F165*$H165*$K165*AO$9)+SUM(AN165/12*4*$D165*$F165*$I165*$K165*AO$9)+SUM(AN165/12*3*$E165*$F165*$I165*$K165*AO$9)</f>
        <v>0</v>
      </c>
      <c r="AP165" s="22"/>
      <c r="AQ165" s="20">
        <f>SUM(AP165/12*5*$D165*$F165*$H165*$K165*AQ$9)+SUM(AP165/12*4*$D165*$F165*$I165*$K165*AQ$9)+SUM(AP165/12*3*$E165*$F165*$I165*$K165*AQ$9)</f>
        <v>0</v>
      </c>
      <c r="AR165" s="22"/>
      <c r="AS165" s="20">
        <f>SUM(AR165/12*5*$D165*$F165*$H165*$K165*AS$9)+SUM(AR165/12*4*$D165*$F165*$I165*$K165*AS$9)+SUM(AR165/12*3*$E165*$F165*$I165*$K165*AS$9)</f>
        <v>0</v>
      </c>
      <c r="AT165" s="22"/>
      <c r="AU165" s="20">
        <f>SUM(AT165/12*5*$D165*$F165*$H165*$K165*AU$9)+SUM(AT165/12*4*$D165*$F165*$I165*$K165*AU$9)+SUM(AT165/12*3*$E165*$F165*$I165*$K165*AU$9)</f>
        <v>0</v>
      </c>
      <c r="AV165" s="22"/>
      <c r="AW165" s="20">
        <f>SUM(AV165/12*5*$D165*$F165*$H165*$K165*AW$9)+SUM(AV165/12*4*$D165*$F165*$I165*$K165*AW$9)+SUM(AV165/12*3*$E165*$F165*$I165*$K165*AW$9)</f>
        <v>0</v>
      </c>
      <c r="AX165" s="22"/>
      <c r="AY165" s="20">
        <f>SUM(AX165/12*5*$D165*$F165*$H165*$K165*AY$9)+SUM(AX165/12*4*$D165*$F165*$I165*$K165*AY$9)+SUM(AX165/12*3*$E165*$F165*$I165*$K165*AY$9)</f>
        <v>0</v>
      </c>
      <c r="AZ165" s="22"/>
      <c r="BA165" s="20">
        <f>SUM(AZ165/12*5*$D165*$F165*$H165*$J165*BA$9)+SUM(AZ165/12*4*$D165*$F165*$I165*$J165*BA$9)+SUM(AZ165/12*3*$E165*$F165*$I165*$J165*BA$9)</f>
        <v>0</v>
      </c>
      <c r="BB165" s="22"/>
      <c r="BC165" s="20">
        <f>SUM(BB165/12*5*$D165*$F165*$H165*$J165*BC$9)+SUM(BB165/12*4*$D165*$F165*$I165*$J165*BC$9)+SUM(BB165/12*3*$E165*$F165*$I165*$J165*BC$9)</f>
        <v>0</v>
      </c>
      <c r="BD165" s="22"/>
      <c r="BE165" s="20">
        <f>SUM(BD165/12*5*$D165*$F165*$H165*$J165*BE$9)+SUM(BD165/12*4*$D165*$F165*$I165*$J165*BE$9)+SUM(BD165/12*3*$E165*$F165*$I165*$J165*BE$9)</f>
        <v>0</v>
      </c>
      <c r="BF165" s="22"/>
      <c r="BG165" s="20">
        <f>SUM(BF165/12*5*$D165*$F165*$H165*$J165*BG$9)+SUM(BF165/12*4*$D165*$F165*$I165*$J165*BG$9)+SUM(BF165/12*3*$E165*$F165*$I165*$J165*BG$9)</f>
        <v>0</v>
      </c>
      <c r="BH165" s="22"/>
      <c r="BI165" s="20">
        <f>SUM(BH165/12*5*$D165*$F165*$H165*$J165*BI$9)+SUM(BH165/12*4*$D165*$F165*$I165*$J165*BI$9)+SUM(BH165/12*3*$E165*$F165*$I165*$J165*BI$9)</f>
        <v>0</v>
      </c>
      <c r="BJ165" s="22"/>
      <c r="BK165" s="20">
        <f>SUM(BJ165/12*5*$D165*$F165*$H165*$K165*BK$9)+SUM(BJ165/12*4*$D165*$F165*$I165*$K165*BK$9)+SUM(BJ165/12*3*$E165*$F165*$I165*$K165*BK$9)</f>
        <v>0</v>
      </c>
      <c r="BL165" s="22"/>
      <c r="BM165" s="20">
        <f>SUM(BL165/12*5*$D165*$F165*$H165*$K165*BM$9)+SUM(BL165/12*4*$D165*$F165*$I165*$K165*BM$9)+SUM(BL165/12*3*$E165*$F165*$I165*$K165*BM$9)</f>
        <v>0</v>
      </c>
      <c r="BN165" s="22"/>
      <c r="BO165" s="20">
        <f>SUM(BN165/12*5*$D165*$F165*$H165*$J165*BO$9)+SUM(BN165/12*4*$D165*$F165*$I165*$J165*BO$9)+SUM(BN165/12*3*$E165*$F165*$I165*$J165*BO$9)</f>
        <v>0</v>
      </c>
      <c r="BP165" s="22"/>
      <c r="BQ165" s="20">
        <f>SUM(BP165/12*5*$D165*$F165*$H165*$K165*BQ$9)+SUM(BP165/12*4*$D165*$F165*$I165*$K165*BQ$9)+SUM(BP165/12*3*$E165*$F165*$I165*$K165*BQ$9)</f>
        <v>0</v>
      </c>
      <c r="BR165" s="22"/>
      <c r="BS165" s="20">
        <f>SUM(BR165/12*5*$D165*$F165*$H165*$J165*BS$9)+SUM(BR165/12*4*$D165*$F165*$I165*$J165*BS$9)+SUM(BR165/12*3*$E165*$F165*$I165*$J165*BS$9)</f>
        <v>0</v>
      </c>
      <c r="BT165" s="22"/>
      <c r="BU165" s="20">
        <f>SUM(BT165/12*5*$D165*$F165*$H165*$J165*BU$9)+SUM(BT165/12*4*$D165*$F165*$I165*$J165*BU$9)+SUM(BT165/12*3*$E165*$F165*$I165*$J165*BU$9)</f>
        <v>0</v>
      </c>
      <c r="BV165" s="22"/>
      <c r="BW165" s="20">
        <f>SUM(BV165/12*5*$D165*$F165*$H165*$K165*BW$9)+SUM(BV165/12*4*$D165*$F165*$I165*$K165*BW$9)+SUM(BV165/12*3*$E165*$F165*$I165*$K165*BW$9)</f>
        <v>0</v>
      </c>
      <c r="BX165" s="20">
        <v>0</v>
      </c>
      <c r="BY165" s="22"/>
      <c r="BZ165" s="20">
        <f>SUM(BY165/12*5*$D165*$F165*$H165*$K165*BZ$9)+SUM(BY165/12*4*$D165*$F165*$I165*$K165*BZ$9)+SUM(BY165/12*3*$E165*$F165*$I165*$K165*BZ$9)</f>
        <v>0</v>
      </c>
      <c r="CA165" s="22"/>
      <c r="CB165" s="20">
        <f>SUM(CA165/12*5*$D165*$F165*$H165*$K165*CB$9)+SUM(CA165/12*4*$D165*$F165*$I165*$K165*CB$9)+SUM(CA165/12*3*$E165*$F165*$I165*$K165*CB$9)</f>
        <v>0</v>
      </c>
      <c r="CC165" s="22"/>
      <c r="CD165" s="20">
        <f>SUM(CC165/12*5*$D165*$F165*$H165*$K165*CD$9)+SUM(CC165/12*4*$D165*$F165*$I165*$K165*CD$9)+SUM(CC165/12*3*$E165*$F165*$I165*$K165*CD$9)</f>
        <v>0</v>
      </c>
      <c r="CE165" s="22"/>
      <c r="CF165" s="20">
        <f>SUM(CE165/12*5*$D165*$F165*$H165*$K165*CF$9)+SUM(CE165/12*4*$D165*$F165*$I165*$K165*CF$9)+SUM(CE165/12*3*$E165*$F165*$I165*$K165*CF$9)</f>
        <v>0</v>
      </c>
      <c r="CG165" s="22"/>
      <c r="CH165" s="20">
        <f>SUM(CG165/12*5*$D165*$F165*$H165*$J165*CH$9)+SUM(CG165/12*4*$D165*$F165*$I165*$J165*CH$9)+SUM(CG165/12*3*$E165*$F165*$I165*$J165*CH$9)</f>
        <v>0</v>
      </c>
      <c r="CI165" s="22"/>
      <c r="CJ165" s="20">
        <f>SUM(CI165/12*5*$D165*$F165*$H165*$J165*CJ$9)+SUM(CI165/12*4*$D165*$F165*$I165*$J165*CJ$9)+SUM(CI165/12*3*$E165*$F165*$I165*$J165*CJ$9)</f>
        <v>0</v>
      </c>
      <c r="CK165" s="22"/>
      <c r="CL165" s="20">
        <f>SUM(CK165/12*5*$D165*$F165*$H165*$J165*CL$9)+SUM(CK165/12*4*$D165*$F165*$I165*$J165*CL$9)+SUM(CK165/12*3*$E165*$F165*$I165*$J165*CL$9)</f>
        <v>0</v>
      </c>
      <c r="CM165" s="22"/>
      <c r="CN165" s="20">
        <f>SUM(CM165/12*5*$D165*$F165*$H165*$K165*CN$9)+SUM(CM165/12*4*$D165*$F165*$I165*$K165*CN$9)+SUM(CM165/12*3*$E165*$F165*$I165*$K165*CN$9)</f>
        <v>0</v>
      </c>
      <c r="CO165" s="22"/>
      <c r="CP165" s="20">
        <f>SUM(CO165/12*5*$D165*$F165*$H165*$K165*CP$9)+SUM(CO165/12*4*$D165*$F165*$I165*$K165*CP$9)+SUM(CO165/12*3*$E165*$F165*$I165*$K165*CP$9)</f>
        <v>0</v>
      </c>
      <c r="CQ165" s="22"/>
      <c r="CR165" s="20">
        <f>SUM(CQ165/12*5*$D165*$F165*$H165*$M165*CR$9)+SUM(CQ165/12*4*$D165*$F165*$I165*$M165*CR$9)+SUM(CQ165/12*3*$D165*$F165*$I165*$M165*CR$9)</f>
        <v>0</v>
      </c>
      <c r="CS165" s="22"/>
      <c r="CT165" s="20">
        <f>SUM(CS165/12*5*$D165*$F165*$H165*$L165*CT$9)+SUM(CS165/12*4*$D165*$F165*$I165*$L165*CT$9)+SUM(CS165/12*3*$E165*$F165*$I165*$L165*CT$9)</f>
        <v>0</v>
      </c>
      <c r="CU165" s="20"/>
      <c r="CV165" s="20"/>
      <c r="CW165" s="20"/>
      <c r="CX165" s="20"/>
      <c r="CY165" s="53">
        <f t="shared" si="1171"/>
        <v>231</v>
      </c>
      <c r="CZ165" s="53">
        <f t="shared" si="1171"/>
        <v>1976176.6639999999</v>
      </c>
    </row>
    <row r="166" spans="1:104" ht="60" x14ac:dyDescent="0.25">
      <c r="A166" s="66"/>
      <c r="B166" s="65">
        <v>118</v>
      </c>
      <c r="C166" s="23" t="s">
        <v>273</v>
      </c>
      <c r="D166" s="21">
        <f t="shared" si="1172"/>
        <v>9860</v>
      </c>
      <c r="E166" s="21">
        <v>9959</v>
      </c>
      <c r="F166" s="18">
        <v>1.8</v>
      </c>
      <c r="G166" s="18"/>
      <c r="H166" s="29">
        <v>1</v>
      </c>
      <c r="I166" s="30"/>
      <c r="J166" s="17">
        <v>1.4</v>
      </c>
      <c r="K166" s="17">
        <v>1.68</v>
      </c>
      <c r="L166" s="17">
        <v>2.23</v>
      </c>
      <c r="M166" s="19">
        <v>2.57</v>
      </c>
      <c r="N166" s="22"/>
      <c r="O166" s="20">
        <f t="shared" ref="O166:O168" si="1173">SUM(N166/12*9*$D166*$F166*$H166*$J166*O$9)+SUM(N166/12*3*$E166*$F166*$H166*$J166*O$9)</f>
        <v>0</v>
      </c>
      <c r="P166" s="22"/>
      <c r="Q166" s="20">
        <f t="shared" ref="Q166:Q168" si="1174">SUM(P166/12*9*$D166*$F166*$H166*$J166*Q$9)+SUM(P166/12*3*$E166*$F166*$H166*$J166*Q$9)</f>
        <v>0</v>
      </c>
      <c r="R166" s="21"/>
      <c r="S166" s="20">
        <f t="shared" ref="S166:S168" si="1175">SUM(R166/12*9*$D166*$F166*$H166*$J166*S$9)+SUM(R166/12*3*$E166*$F166*$H166*$J166*S$9)</f>
        <v>0</v>
      </c>
      <c r="T166" s="22"/>
      <c r="U166" s="20">
        <f t="shared" ref="U166:U168" si="1176">SUM(T166/12*9*$D166*$F166*$H166*$J166*U$9)+SUM(T166/12*3*$E166*$F166*$H166*$J166*U$9)</f>
        <v>0</v>
      </c>
      <c r="V166" s="22"/>
      <c r="W166" s="20">
        <f t="shared" ref="W166:W168" si="1177">SUM(V166/12*9*$D166*$F166*$H166*$J166*W$9)+SUM(V166/12*3*$E166*$F166*$H166*$J166*W$9)</f>
        <v>0</v>
      </c>
      <c r="X166" s="22"/>
      <c r="Y166" s="20">
        <f t="shared" ref="Y166:Y168" si="1178">SUM(X166/12*9*$D166*$F166*$H166*$J166*Y$9)+SUM(X166/12*3*$E166*$F166*$H166*$J166*Y$9)</f>
        <v>0</v>
      </c>
      <c r="Z166" s="22"/>
      <c r="AA166" s="20">
        <f t="shared" ref="AA166:AA168" si="1179">SUM(Z166/12*9*$D166*$F166*$H166*$J166*AA$9)+SUM(Z166/12*3*$E166*$F166*$H166*$J166*AA$9)</f>
        <v>0</v>
      </c>
      <c r="AB166" s="22"/>
      <c r="AC166" s="20">
        <f t="shared" ref="AC166:AC168" si="1180">SUM(AB166/12*9*$D166*$F166*$H166*$J166*AC$9)+SUM(AB166/12*3*$E166*$F166*$H166*$J166*AC$9)</f>
        <v>0</v>
      </c>
      <c r="AD166" s="21"/>
      <c r="AE166" s="20">
        <f t="shared" ref="AE166:AE168" si="1181">SUM(AD166/12*9*$D166*$F166*$H166*$J166*AE$9)+SUM(AD166/12*3*$E166*$F166*$H166*$J166*AE$9)</f>
        <v>0</v>
      </c>
      <c r="AF166" s="22"/>
      <c r="AG166" s="20">
        <f t="shared" ref="AG166:AG168" si="1182">SUM(AF166/12*9*$D166*$F166*$H166*$J166*AG$9)+SUM(AF166/12*3*$E166*$F166*$H166*$J166*AG$9)</f>
        <v>0</v>
      </c>
      <c r="AH166" s="22"/>
      <c r="AI166" s="20">
        <f t="shared" ref="AI166:AI168" si="1183">SUM(AH166/12*9*$D166*$F166*$H166*$J166*AI$9)+SUM(AH166/12*3*$E166*$F166*$H166*$J166*AI$9)</f>
        <v>0</v>
      </c>
      <c r="AJ166" s="22"/>
      <c r="AK166" s="20">
        <f t="shared" ref="AK166:AK168" si="1184">SUM(AJ166/12*9*$D166*$F166*$H166*$J166*AK$9)+SUM(AJ166/12*3*$E166*$F166*$H166*$J166*AK$9)</f>
        <v>0</v>
      </c>
      <c r="AL166" s="22"/>
      <c r="AM166" s="20">
        <f t="shared" ref="AM166:AM168" si="1185">SUM(AL166/12*9*$D166*$F166*$H166*$K166*AM$9)+SUM(AL166/12*3*$E166*$F166*$H166*$K166*AM$9)</f>
        <v>0</v>
      </c>
      <c r="AN166" s="22"/>
      <c r="AO166" s="20">
        <f t="shared" ref="AO166:AO168" si="1186">SUM(AN166/12*9*$D166*$F166*$H166*$K166*AO$9)+SUM(AN166/12*3*$E166*$F166*$H166*$K166*AO$9)</f>
        <v>0</v>
      </c>
      <c r="AP166" s="22"/>
      <c r="AQ166" s="20">
        <f t="shared" ref="AQ166:AQ168" si="1187">SUM(AP166/12*9*$D166*$F166*$H166*$K166*AQ$9)+SUM(AP166/12*3*$E166*$F166*$H166*$K166*AQ$9)</f>
        <v>0</v>
      </c>
      <c r="AR166" s="22"/>
      <c r="AS166" s="20">
        <f t="shared" ref="AS166:AS168" si="1188">SUM(AR166/12*9*$D166*$F166*$H166*$K166*AS$9)+SUM(AR166/12*3*$E166*$F166*$H166*$K166*AS$9)</f>
        <v>0</v>
      </c>
      <c r="AT166" s="22"/>
      <c r="AU166" s="20">
        <f t="shared" ref="AU166:AU168" si="1189">SUM(AT166/12*9*$D166*$F166*$H166*$K166*AU$9)+SUM(AT166/12*3*$E166*$F166*$H166*$K166*AU$9)</f>
        <v>0</v>
      </c>
      <c r="AV166" s="22"/>
      <c r="AW166" s="20">
        <f t="shared" ref="AW166:AW168" si="1190">SUM(AV166/12*9*$D166*$F166*$H166*$K166*AW$9)+SUM(AV166/12*3*$E166*$F166*$H166*$K166*AW$9)</f>
        <v>0</v>
      </c>
      <c r="AX166" s="22"/>
      <c r="AY166" s="20">
        <f t="shared" ref="AY166:AY168" si="1191">SUM(AX166/12*9*$D166*$F166*$H166*$K166*AY$9)+SUM(AX166/12*3*$E166*$F166*$H166*$K166*AY$9)</f>
        <v>0</v>
      </c>
      <c r="AZ166" s="22"/>
      <c r="BA166" s="20">
        <f t="shared" ref="BA166:BA168" si="1192">SUM(AZ166/12*9*$D166*$F166*$H166*$J166*BA$9)+SUM(AZ166/12*3*$E166*$F166*$H166*$J166*BA$9)</f>
        <v>0</v>
      </c>
      <c r="BB166" s="22"/>
      <c r="BC166" s="20">
        <f t="shared" ref="BC166:BC168" si="1193">SUM(BB166/12*9*$D166*$F166*$H166*$J166*BC$9)+SUM(BB166/12*3*$E166*$F166*$H166*$J166*BC$9)</f>
        <v>0</v>
      </c>
      <c r="BD166" s="22"/>
      <c r="BE166" s="20">
        <f t="shared" ref="BE166:BE168" si="1194">SUM(BD166/12*9*$D166*$F166*$H166*$J166*BE$9)+SUM(BD166/12*3*$E166*$F166*$H166*$J166*BE$9)</f>
        <v>0</v>
      </c>
      <c r="BF166" s="22"/>
      <c r="BG166" s="20">
        <f t="shared" ref="BG166:BG168" si="1195">SUM(BF166/12*9*$D166*$F166*$H166*$J166*BG$9)+SUM(BF166/12*3*$E166*$F166*$H166*$J166*BG$9)</f>
        <v>0</v>
      </c>
      <c r="BH166" s="22"/>
      <c r="BI166" s="20">
        <f t="shared" ref="BI166:BI168" si="1196">SUM(BH166/12*9*$D166*$F166*$H166*$J166*BI$9)+SUM(BH166/12*3*$E166*$F166*$H166*$J166*BI$9)</f>
        <v>0</v>
      </c>
      <c r="BJ166" s="22"/>
      <c r="BK166" s="20">
        <f t="shared" ref="BK166:BK168" si="1197">SUM(BJ166/12*9*$D166*$F166*$H166*$K166*BK$9)+SUM(BJ166/12*3*$E166*$F166*$H166*$K166*BK$9)</f>
        <v>0</v>
      </c>
      <c r="BL166" s="22"/>
      <c r="BM166" s="20">
        <f t="shared" ref="BM166:BM168" si="1198">SUM(BL166/12*9*$D166*$F166*$H166*$K166*BM$9)+SUM(BL166/12*3*$E166*$F166*$H166*$K166*BM$9)</f>
        <v>0</v>
      </c>
      <c r="BN166" s="22"/>
      <c r="BO166" s="20">
        <f t="shared" ref="BO166:BO168" si="1199">SUM(BN166/12*9*$D166*$F166*$H166*$J166*BO$9)+SUM(BN166/12*3*$E166*$F166*$H166*$J166*BO$9)</f>
        <v>0</v>
      </c>
      <c r="BP166" s="22"/>
      <c r="BQ166" s="20">
        <f t="shared" ref="BQ166:BQ168" si="1200">SUM(BP166/12*9*$D166*$F166*$H166*$K166*BQ$9)+SUM(BP166/12*3*$E166*$F166*$H166*$K166*BQ$9)</f>
        <v>0</v>
      </c>
      <c r="BR166" s="22"/>
      <c r="BS166" s="20">
        <f t="shared" ref="BS166:BS168" si="1201">SUM(BR166/12*9*$D166*$F166*$H166*$J166*BS$9)+SUM(BR166/12*3*$E166*$F166*$H166*$J166*BS$9)</f>
        <v>0</v>
      </c>
      <c r="BT166" s="22"/>
      <c r="BU166" s="20">
        <f t="shared" ref="BU166:BU168" si="1202">SUM(BT166/12*9*$D166*$F166*$H166*$J166*BU$9)+SUM(BT166/12*3*$E166*$F166*$H166*$J166*BU$9)</f>
        <v>0</v>
      </c>
      <c r="BV166" s="22"/>
      <c r="BW166" s="20">
        <f t="shared" ref="BW166:BW168" si="1203">SUM(BV166/12*9*$D166*$F166*$H166*$K166*BW$9)+SUM(BV166/12*3*$E166*$F166*$H166*$K166*BW$9)</f>
        <v>0</v>
      </c>
      <c r="BX166" s="20">
        <v>0</v>
      </c>
      <c r="BY166" s="22"/>
      <c r="BZ166" s="20">
        <f t="shared" ref="BZ166:BZ168" si="1204">SUM(BY166/12*9*$D166*$F166*$H166*$K166*BZ$9)+SUM(BY166/12*3*$E166*$F166*$H166*$K166*BZ$9)</f>
        <v>0</v>
      </c>
      <c r="CA166" s="22"/>
      <c r="CB166" s="20">
        <f t="shared" ref="CB166:CB168" si="1205">SUM(CA166/12*9*$D166*$F166*$H166*$K166*CB$9)+SUM(CA166/12*3*$E166*$F166*$H166*$K166*CB$9)</f>
        <v>0</v>
      </c>
      <c r="CC166" s="22"/>
      <c r="CD166" s="20">
        <f t="shared" ref="CD166:CD168" si="1206">SUM(CC166/12*9*$D166*$F166*$H166*$K166*CD$9)+SUM(CC166/12*3*$E166*$F166*$H166*$K166*CD$9)</f>
        <v>0</v>
      </c>
      <c r="CE166" s="22"/>
      <c r="CF166" s="20">
        <f t="shared" ref="CF166:CF168" si="1207">SUM(CE166/12*9*$D166*$F166*$H166*$K166*CF$9)+SUM(CE166/12*3*$E166*$F166*$H166*$K166*CF$9)</f>
        <v>0</v>
      </c>
      <c r="CG166" s="22"/>
      <c r="CH166" s="20">
        <f t="shared" ref="CH166:CH168" si="1208">SUM(CG166/12*9*$D166*$F166*$H166*$J166*CH$9)+SUM(CG166/12*3*$E166*$F166*$H166*$J166*CH$9)</f>
        <v>0</v>
      </c>
      <c r="CI166" s="22"/>
      <c r="CJ166" s="20">
        <f t="shared" ref="CJ166:CJ168" si="1209">SUM(CI166/12*9*$D166*$F166*$H166*$J166*CJ$9)+SUM(CI166/12*3*$E166*$F166*$H166*$J166*CJ$9)</f>
        <v>0</v>
      </c>
      <c r="CK166" s="22"/>
      <c r="CL166" s="20">
        <f t="shared" ref="CL166:CL168" si="1210">SUM(CK166/12*9*$D166*$F166*$H166*$J166*CL$9)+SUM(CK166/12*3*$E166*$F166*$H166*$J166*CL$9)</f>
        <v>0</v>
      </c>
      <c r="CM166" s="22"/>
      <c r="CN166" s="20">
        <f t="shared" ref="CN166:CN168" si="1211">SUM(CM166/12*9*$D166*$F166*$H166*$K166*CN$9)+SUM(CM166/12*3*$E166*$F166*$H166*$K166*CN$9)</f>
        <v>0</v>
      </c>
      <c r="CO166" s="22"/>
      <c r="CP166" s="20">
        <f t="shared" ref="CP166:CP168" si="1212">SUM(CO166/12*9*$D166*$F166*$H166*$K166*CP$9)+SUM(CO166/12*3*$E166*$F166*$H166*$K166*CP$9)</f>
        <v>0</v>
      </c>
      <c r="CQ166" s="22"/>
      <c r="CR166" s="20">
        <f t="shared" ref="CR166:CR168" si="1213">SUM(CQ166/12*9*$D166*$F166*$H166*$M166*CR$9)+SUM(CQ166/12*3*$E166*$F166*$H166*$M166*CR$9)</f>
        <v>0</v>
      </c>
      <c r="CS166" s="22"/>
      <c r="CT166" s="20">
        <f t="shared" ref="CT166:CT168" si="1214">SUM(CS166/12*9*$D166*$F166*$H166*$L166*CT$9)+SUM(CS166/12*3*$E166*$F166*$H166*$L166*CT$9)</f>
        <v>0</v>
      </c>
      <c r="CU166" s="20"/>
      <c r="CV166" s="20"/>
      <c r="CW166" s="20"/>
      <c r="CX166" s="20"/>
      <c r="CY166" s="53">
        <f t="shared" si="1171"/>
        <v>0</v>
      </c>
      <c r="CZ166" s="53">
        <f t="shared" si="1171"/>
        <v>0</v>
      </c>
    </row>
    <row r="167" spans="1:104" ht="45" x14ac:dyDescent="0.25">
      <c r="A167" s="66"/>
      <c r="B167" s="65">
        <v>119</v>
      </c>
      <c r="C167" s="23" t="s">
        <v>274</v>
      </c>
      <c r="D167" s="21">
        <f t="shared" si="1172"/>
        <v>9860</v>
      </c>
      <c r="E167" s="21">
        <v>9959</v>
      </c>
      <c r="F167" s="18">
        <v>2.75</v>
      </c>
      <c r="G167" s="18"/>
      <c r="H167" s="29">
        <v>1</v>
      </c>
      <c r="I167" s="30"/>
      <c r="J167" s="17">
        <v>1.4</v>
      </c>
      <c r="K167" s="17">
        <v>1.68</v>
      </c>
      <c r="L167" s="17">
        <v>2.23</v>
      </c>
      <c r="M167" s="19">
        <v>2.57</v>
      </c>
      <c r="N167" s="22"/>
      <c r="O167" s="20">
        <f t="shared" si="1173"/>
        <v>0</v>
      </c>
      <c r="P167" s="22"/>
      <c r="Q167" s="20">
        <f t="shared" si="1174"/>
        <v>0</v>
      </c>
      <c r="R167" s="21"/>
      <c r="S167" s="20">
        <f t="shared" si="1175"/>
        <v>0</v>
      </c>
      <c r="T167" s="22"/>
      <c r="U167" s="20">
        <f t="shared" si="1176"/>
        <v>0</v>
      </c>
      <c r="V167" s="22"/>
      <c r="W167" s="20">
        <f t="shared" si="1177"/>
        <v>0</v>
      </c>
      <c r="X167" s="22"/>
      <c r="Y167" s="20">
        <f t="shared" si="1178"/>
        <v>0</v>
      </c>
      <c r="Z167" s="22"/>
      <c r="AA167" s="20">
        <f t="shared" si="1179"/>
        <v>0</v>
      </c>
      <c r="AB167" s="22"/>
      <c r="AC167" s="20">
        <f t="shared" si="1180"/>
        <v>0</v>
      </c>
      <c r="AD167" s="21"/>
      <c r="AE167" s="20">
        <f t="shared" si="1181"/>
        <v>0</v>
      </c>
      <c r="AF167" s="22"/>
      <c r="AG167" s="20">
        <f t="shared" si="1182"/>
        <v>0</v>
      </c>
      <c r="AH167" s="22"/>
      <c r="AI167" s="20">
        <f t="shared" si="1183"/>
        <v>0</v>
      </c>
      <c r="AJ167" s="22">
        <v>40</v>
      </c>
      <c r="AK167" s="20">
        <f t="shared" si="1184"/>
        <v>1522251.5</v>
      </c>
      <c r="AL167" s="22"/>
      <c r="AM167" s="20">
        <f t="shared" si="1185"/>
        <v>0</v>
      </c>
      <c r="AN167" s="22"/>
      <c r="AO167" s="20">
        <f t="shared" si="1186"/>
        <v>0</v>
      </c>
      <c r="AP167" s="22"/>
      <c r="AQ167" s="20">
        <f t="shared" si="1187"/>
        <v>0</v>
      </c>
      <c r="AR167" s="22"/>
      <c r="AS167" s="20">
        <f t="shared" si="1188"/>
        <v>0</v>
      </c>
      <c r="AT167" s="22"/>
      <c r="AU167" s="20">
        <f t="shared" si="1189"/>
        <v>0</v>
      </c>
      <c r="AV167" s="22"/>
      <c r="AW167" s="20">
        <f t="shared" si="1190"/>
        <v>0</v>
      </c>
      <c r="AX167" s="22"/>
      <c r="AY167" s="20">
        <f t="shared" si="1191"/>
        <v>0</v>
      </c>
      <c r="AZ167" s="22"/>
      <c r="BA167" s="20">
        <f t="shared" si="1192"/>
        <v>0</v>
      </c>
      <c r="BB167" s="22"/>
      <c r="BC167" s="20">
        <f t="shared" si="1193"/>
        <v>0</v>
      </c>
      <c r="BD167" s="22"/>
      <c r="BE167" s="20">
        <f t="shared" si="1194"/>
        <v>0</v>
      </c>
      <c r="BF167" s="22"/>
      <c r="BG167" s="20">
        <f t="shared" si="1195"/>
        <v>0</v>
      </c>
      <c r="BH167" s="22"/>
      <c r="BI167" s="20">
        <f t="shared" si="1196"/>
        <v>0</v>
      </c>
      <c r="BJ167" s="22"/>
      <c r="BK167" s="20">
        <f t="shared" si="1197"/>
        <v>0</v>
      </c>
      <c r="BL167" s="22"/>
      <c r="BM167" s="20">
        <f t="shared" si="1198"/>
        <v>0</v>
      </c>
      <c r="BN167" s="22"/>
      <c r="BO167" s="20">
        <f t="shared" si="1199"/>
        <v>0</v>
      </c>
      <c r="BP167" s="22"/>
      <c r="BQ167" s="20">
        <f t="shared" si="1200"/>
        <v>0</v>
      </c>
      <c r="BR167" s="22"/>
      <c r="BS167" s="20">
        <f t="shared" si="1201"/>
        <v>0</v>
      </c>
      <c r="BT167" s="22"/>
      <c r="BU167" s="20">
        <f t="shared" si="1202"/>
        <v>0</v>
      </c>
      <c r="BV167" s="22"/>
      <c r="BW167" s="20">
        <f t="shared" si="1203"/>
        <v>0</v>
      </c>
      <c r="BX167" s="20">
        <v>0</v>
      </c>
      <c r="BY167" s="22"/>
      <c r="BZ167" s="20">
        <f t="shared" si="1204"/>
        <v>0</v>
      </c>
      <c r="CA167" s="22"/>
      <c r="CB167" s="20">
        <f t="shared" si="1205"/>
        <v>0</v>
      </c>
      <c r="CC167" s="22"/>
      <c r="CD167" s="20">
        <f t="shared" si="1206"/>
        <v>0</v>
      </c>
      <c r="CE167" s="22"/>
      <c r="CF167" s="20">
        <f t="shared" si="1207"/>
        <v>0</v>
      </c>
      <c r="CG167" s="22"/>
      <c r="CH167" s="20">
        <f t="shared" si="1208"/>
        <v>0</v>
      </c>
      <c r="CI167" s="22"/>
      <c r="CJ167" s="20">
        <f t="shared" si="1209"/>
        <v>0</v>
      </c>
      <c r="CK167" s="22"/>
      <c r="CL167" s="20">
        <f t="shared" si="1210"/>
        <v>0</v>
      </c>
      <c r="CM167" s="22"/>
      <c r="CN167" s="20">
        <f t="shared" si="1211"/>
        <v>0</v>
      </c>
      <c r="CO167" s="22"/>
      <c r="CP167" s="20">
        <f t="shared" si="1212"/>
        <v>0</v>
      </c>
      <c r="CQ167" s="22"/>
      <c r="CR167" s="20">
        <f t="shared" si="1213"/>
        <v>0</v>
      </c>
      <c r="CS167" s="22"/>
      <c r="CT167" s="20">
        <f t="shared" si="1214"/>
        <v>0</v>
      </c>
      <c r="CU167" s="20"/>
      <c r="CV167" s="20"/>
      <c r="CW167" s="20"/>
      <c r="CX167" s="20"/>
      <c r="CY167" s="53">
        <f t="shared" si="1171"/>
        <v>40</v>
      </c>
      <c r="CZ167" s="53">
        <f t="shared" si="1171"/>
        <v>1522251.5</v>
      </c>
    </row>
    <row r="168" spans="1:104" ht="60" x14ac:dyDescent="0.25">
      <c r="A168" s="66"/>
      <c r="B168" s="65">
        <v>120</v>
      </c>
      <c r="C168" s="23" t="s">
        <v>275</v>
      </c>
      <c r="D168" s="21">
        <f t="shared" si="1172"/>
        <v>9860</v>
      </c>
      <c r="E168" s="21">
        <v>9959</v>
      </c>
      <c r="F168" s="18">
        <v>2.35</v>
      </c>
      <c r="G168" s="18"/>
      <c r="H168" s="29">
        <v>1</v>
      </c>
      <c r="I168" s="30"/>
      <c r="J168" s="17">
        <v>1.4</v>
      </c>
      <c r="K168" s="17">
        <v>1.68</v>
      </c>
      <c r="L168" s="17">
        <v>2.23</v>
      </c>
      <c r="M168" s="19">
        <v>2.57</v>
      </c>
      <c r="N168" s="22"/>
      <c r="O168" s="20">
        <f t="shared" si="1173"/>
        <v>0</v>
      </c>
      <c r="P168" s="22"/>
      <c r="Q168" s="20">
        <f t="shared" si="1174"/>
        <v>0</v>
      </c>
      <c r="R168" s="21"/>
      <c r="S168" s="20">
        <f t="shared" si="1175"/>
        <v>0</v>
      </c>
      <c r="T168" s="22"/>
      <c r="U168" s="20">
        <f t="shared" si="1176"/>
        <v>0</v>
      </c>
      <c r="V168" s="22"/>
      <c r="W168" s="20">
        <f t="shared" si="1177"/>
        <v>0</v>
      </c>
      <c r="X168" s="22"/>
      <c r="Y168" s="20">
        <f t="shared" si="1178"/>
        <v>0</v>
      </c>
      <c r="Z168" s="22"/>
      <c r="AA168" s="20">
        <f t="shared" si="1179"/>
        <v>0</v>
      </c>
      <c r="AB168" s="22"/>
      <c r="AC168" s="20">
        <f t="shared" si="1180"/>
        <v>0</v>
      </c>
      <c r="AD168" s="21"/>
      <c r="AE168" s="20">
        <f t="shared" si="1181"/>
        <v>0</v>
      </c>
      <c r="AF168" s="22"/>
      <c r="AG168" s="20">
        <f t="shared" si="1182"/>
        <v>0</v>
      </c>
      <c r="AH168" s="22"/>
      <c r="AI168" s="20">
        <f t="shared" si="1183"/>
        <v>0</v>
      </c>
      <c r="AJ168" s="22"/>
      <c r="AK168" s="20">
        <f t="shared" si="1184"/>
        <v>0</v>
      </c>
      <c r="AL168" s="22"/>
      <c r="AM168" s="20">
        <f t="shared" si="1185"/>
        <v>0</v>
      </c>
      <c r="AN168" s="22"/>
      <c r="AO168" s="20">
        <f t="shared" si="1186"/>
        <v>0</v>
      </c>
      <c r="AP168" s="22"/>
      <c r="AQ168" s="20">
        <f t="shared" si="1187"/>
        <v>0</v>
      </c>
      <c r="AR168" s="22"/>
      <c r="AS168" s="20">
        <f t="shared" si="1188"/>
        <v>0</v>
      </c>
      <c r="AT168" s="22"/>
      <c r="AU168" s="20">
        <f t="shared" si="1189"/>
        <v>0</v>
      </c>
      <c r="AV168" s="22"/>
      <c r="AW168" s="20">
        <f t="shared" si="1190"/>
        <v>0</v>
      </c>
      <c r="AX168" s="22"/>
      <c r="AY168" s="20">
        <f t="shared" si="1191"/>
        <v>0</v>
      </c>
      <c r="AZ168" s="22"/>
      <c r="BA168" s="20">
        <f t="shared" si="1192"/>
        <v>0</v>
      </c>
      <c r="BB168" s="22"/>
      <c r="BC168" s="20">
        <f t="shared" si="1193"/>
        <v>0</v>
      </c>
      <c r="BD168" s="22"/>
      <c r="BE168" s="20">
        <f t="shared" si="1194"/>
        <v>0</v>
      </c>
      <c r="BF168" s="22"/>
      <c r="BG168" s="20">
        <f t="shared" si="1195"/>
        <v>0</v>
      </c>
      <c r="BH168" s="22"/>
      <c r="BI168" s="20">
        <f t="shared" si="1196"/>
        <v>0</v>
      </c>
      <c r="BJ168" s="22"/>
      <c r="BK168" s="20">
        <f t="shared" si="1197"/>
        <v>0</v>
      </c>
      <c r="BL168" s="22"/>
      <c r="BM168" s="20">
        <f t="shared" si="1198"/>
        <v>0</v>
      </c>
      <c r="BN168" s="22"/>
      <c r="BO168" s="20">
        <f t="shared" si="1199"/>
        <v>0</v>
      </c>
      <c r="BP168" s="22"/>
      <c r="BQ168" s="20">
        <f t="shared" si="1200"/>
        <v>0</v>
      </c>
      <c r="BR168" s="22"/>
      <c r="BS168" s="20">
        <f t="shared" si="1201"/>
        <v>0</v>
      </c>
      <c r="BT168" s="22"/>
      <c r="BU168" s="20">
        <f t="shared" si="1202"/>
        <v>0</v>
      </c>
      <c r="BV168" s="22"/>
      <c r="BW168" s="20">
        <f t="shared" si="1203"/>
        <v>0</v>
      </c>
      <c r="BX168" s="20">
        <v>0</v>
      </c>
      <c r="BY168" s="22"/>
      <c r="BZ168" s="20">
        <f t="shared" si="1204"/>
        <v>0</v>
      </c>
      <c r="CA168" s="22"/>
      <c r="CB168" s="20">
        <f t="shared" si="1205"/>
        <v>0</v>
      </c>
      <c r="CC168" s="22"/>
      <c r="CD168" s="20">
        <f t="shared" si="1206"/>
        <v>0</v>
      </c>
      <c r="CE168" s="22"/>
      <c r="CF168" s="20">
        <f t="shared" si="1207"/>
        <v>0</v>
      </c>
      <c r="CG168" s="22"/>
      <c r="CH168" s="20">
        <f t="shared" si="1208"/>
        <v>0</v>
      </c>
      <c r="CI168" s="22"/>
      <c r="CJ168" s="20">
        <f t="shared" si="1209"/>
        <v>0</v>
      </c>
      <c r="CK168" s="22"/>
      <c r="CL168" s="20">
        <f t="shared" si="1210"/>
        <v>0</v>
      </c>
      <c r="CM168" s="22"/>
      <c r="CN168" s="20">
        <f t="shared" si="1211"/>
        <v>0</v>
      </c>
      <c r="CO168" s="22"/>
      <c r="CP168" s="20">
        <f t="shared" si="1212"/>
        <v>0</v>
      </c>
      <c r="CQ168" s="22"/>
      <c r="CR168" s="20">
        <f t="shared" si="1213"/>
        <v>0</v>
      </c>
      <c r="CS168" s="22"/>
      <c r="CT168" s="20">
        <f t="shared" si="1214"/>
        <v>0</v>
      </c>
      <c r="CU168" s="20"/>
      <c r="CV168" s="20"/>
      <c r="CW168" s="20"/>
      <c r="CX168" s="20"/>
      <c r="CY168" s="53">
        <f t="shared" si="1171"/>
        <v>0</v>
      </c>
      <c r="CZ168" s="53">
        <f t="shared" si="1171"/>
        <v>0</v>
      </c>
    </row>
    <row r="169" spans="1:104" x14ac:dyDescent="0.25">
      <c r="A169" s="95" t="s">
        <v>279</v>
      </c>
      <c r="B169" s="96"/>
      <c r="C169" s="91" t="s">
        <v>276</v>
      </c>
      <c r="D169" s="92"/>
      <c r="E169" s="92"/>
      <c r="F169" s="92"/>
      <c r="G169" s="92"/>
      <c r="H169" s="92"/>
      <c r="I169" s="92"/>
      <c r="J169" s="48"/>
      <c r="K169" s="48"/>
      <c r="L169" s="48"/>
      <c r="M169" s="48"/>
      <c r="N169" s="48">
        <f t="shared" ref="N169:BY169" si="1215">N10+N11+N21+N23+N25+N27+N29+N31+N35+N38+N40+N43+N54+N57+N60+N63+N66+N68+N73+N85+N92+N99+N102+N104+N106+N110+N112+N114+N116+N121+N128+N135+N143+N145+N149+N154+N160</f>
        <v>200</v>
      </c>
      <c r="O169" s="48">
        <f t="shared" si="1215"/>
        <v>4356683.7929999996</v>
      </c>
      <c r="P169" s="48">
        <f t="shared" si="1215"/>
        <v>872</v>
      </c>
      <c r="Q169" s="48">
        <f t="shared" si="1215"/>
        <v>30362551.645999998</v>
      </c>
      <c r="R169" s="48">
        <f t="shared" si="1215"/>
        <v>110</v>
      </c>
      <c r="S169" s="60">
        <f t="shared" si="1215"/>
        <v>593678.08499999996</v>
      </c>
      <c r="T169" s="48">
        <f t="shared" si="1215"/>
        <v>891</v>
      </c>
      <c r="U169" s="48">
        <f t="shared" si="1215"/>
        <v>33765752.453999996</v>
      </c>
      <c r="V169" s="48">
        <f t="shared" si="1215"/>
        <v>55</v>
      </c>
      <c r="W169" s="48">
        <f t="shared" si="1215"/>
        <v>3225789.3149999995</v>
      </c>
      <c r="X169" s="92">
        <f t="shared" si="1215"/>
        <v>265</v>
      </c>
      <c r="Y169" s="92">
        <f t="shared" si="1215"/>
        <v>3576433.0286999997</v>
      </c>
      <c r="Z169" s="92">
        <f t="shared" si="1215"/>
        <v>620</v>
      </c>
      <c r="AA169" s="92">
        <f t="shared" si="1215"/>
        <v>13183805.082</v>
      </c>
      <c r="AB169" s="48">
        <f t="shared" si="1215"/>
        <v>800</v>
      </c>
      <c r="AC169" s="48">
        <f t="shared" si="1215"/>
        <v>133884621.09120001</v>
      </c>
      <c r="AD169" s="48">
        <f t="shared" si="1215"/>
        <v>200</v>
      </c>
      <c r="AE169" s="48">
        <f t="shared" si="1215"/>
        <v>2878715.9730000002</v>
      </c>
      <c r="AF169" s="48">
        <f t="shared" si="1215"/>
        <v>1180</v>
      </c>
      <c r="AG169" s="48">
        <f t="shared" si="1215"/>
        <v>15266521.907000002</v>
      </c>
      <c r="AH169" s="48">
        <f t="shared" si="1215"/>
        <v>1150</v>
      </c>
      <c r="AI169" s="48">
        <f t="shared" si="1215"/>
        <v>13208991.425000001</v>
      </c>
      <c r="AJ169" s="48">
        <f t="shared" si="1215"/>
        <v>360</v>
      </c>
      <c r="AK169" s="48">
        <f t="shared" si="1215"/>
        <v>6062038.0765000004</v>
      </c>
      <c r="AL169" s="48">
        <f t="shared" si="1215"/>
        <v>70</v>
      </c>
      <c r="AM169" s="48">
        <f t="shared" si="1215"/>
        <v>957357.80699999991</v>
      </c>
      <c r="AN169" s="48">
        <f t="shared" si="1215"/>
        <v>650</v>
      </c>
      <c r="AO169" s="48">
        <f t="shared" si="1215"/>
        <v>13734306.578999998</v>
      </c>
      <c r="AP169" s="48">
        <f t="shared" si="1215"/>
        <v>1040</v>
      </c>
      <c r="AQ169" s="48">
        <f t="shared" si="1215"/>
        <v>29346628.672200002</v>
      </c>
      <c r="AR169" s="48">
        <f t="shared" si="1215"/>
        <v>390</v>
      </c>
      <c r="AS169" s="48">
        <f t="shared" si="1215"/>
        <v>6819576.0107999993</v>
      </c>
      <c r="AT169" s="48">
        <f t="shared" si="1215"/>
        <v>170</v>
      </c>
      <c r="AU169" s="48">
        <f t="shared" si="1215"/>
        <v>15851952.156599998</v>
      </c>
      <c r="AV169" s="48">
        <f t="shared" si="1215"/>
        <v>860</v>
      </c>
      <c r="AW169" s="48">
        <f t="shared" si="1215"/>
        <v>12224786.637</v>
      </c>
      <c r="AX169" s="48">
        <f t="shared" si="1215"/>
        <v>274</v>
      </c>
      <c r="AY169" s="48">
        <f t="shared" si="1215"/>
        <v>4875799.2318000002</v>
      </c>
      <c r="AZ169" s="48">
        <f t="shared" si="1215"/>
        <v>404</v>
      </c>
      <c r="BA169" s="48">
        <f t="shared" si="1215"/>
        <v>5088983.6350500006</v>
      </c>
      <c r="BB169" s="48">
        <f t="shared" si="1215"/>
        <v>1470</v>
      </c>
      <c r="BC169" s="48">
        <f t="shared" si="1215"/>
        <v>15030157.764999999</v>
      </c>
      <c r="BD169" s="48">
        <f t="shared" si="1215"/>
        <v>290</v>
      </c>
      <c r="BE169" s="48">
        <f t="shared" si="1215"/>
        <v>3644408.4775</v>
      </c>
      <c r="BF169" s="48">
        <f t="shared" si="1215"/>
        <v>691</v>
      </c>
      <c r="BG169" s="48">
        <f t="shared" si="1215"/>
        <v>8869052.3984999992</v>
      </c>
      <c r="BH169" s="48">
        <f t="shared" si="1215"/>
        <v>20</v>
      </c>
      <c r="BI169" s="48">
        <f t="shared" si="1215"/>
        <v>221418.4</v>
      </c>
      <c r="BJ169" s="48">
        <f t="shared" si="1215"/>
        <v>20</v>
      </c>
      <c r="BK169" s="48">
        <f t="shared" si="1215"/>
        <v>265702.08</v>
      </c>
      <c r="BL169" s="48">
        <f t="shared" si="1215"/>
        <v>755</v>
      </c>
      <c r="BM169" s="48">
        <f t="shared" si="1215"/>
        <v>11446943.797800003</v>
      </c>
      <c r="BN169" s="48">
        <f t="shared" si="1215"/>
        <v>50</v>
      </c>
      <c r="BO169" s="48">
        <f t="shared" si="1215"/>
        <v>578455.56999999995</v>
      </c>
      <c r="BP169" s="48">
        <f t="shared" si="1215"/>
        <v>200</v>
      </c>
      <c r="BQ169" s="48">
        <f t="shared" si="1215"/>
        <v>3160692.3054</v>
      </c>
      <c r="BR169" s="48">
        <f t="shared" si="1215"/>
        <v>260</v>
      </c>
      <c r="BS169" s="48">
        <f t="shared" si="1215"/>
        <v>3238244.1</v>
      </c>
      <c r="BT169" s="48">
        <f t="shared" si="1215"/>
        <v>0</v>
      </c>
      <c r="BU169" s="48">
        <f t="shared" si="1215"/>
        <v>0</v>
      </c>
      <c r="BV169" s="48">
        <f t="shared" si="1215"/>
        <v>800</v>
      </c>
      <c r="BW169" s="48">
        <f t="shared" si="1215"/>
        <v>11652032.590799998</v>
      </c>
      <c r="BX169" s="48"/>
      <c r="BY169" s="48">
        <f t="shared" si="1215"/>
        <v>245</v>
      </c>
      <c r="BZ169" s="48">
        <f t="shared" ref="BZ169:CZ169" si="1216">BZ10+BZ11+BZ21+BZ23+BZ25+BZ27+BZ29+BZ31+BZ35+BZ38+BZ40+BZ43+BZ54+BZ57+BZ60+BZ63+BZ66+BZ68+BZ73+BZ85+BZ92+BZ99+BZ102+BZ104+BZ106+BZ110+BZ112+BZ114+BZ116+BZ121+BZ128+BZ135+BZ143+BZ145+BZ149+BZ154+BZ160</f>
        <v>3586645.9523999998</v>
      </c>
      <c r="CA169" s="48">
        <f t="shared" si="1216"/>
        <v>255</v>
      </c>
      <c r="CB169" s="48">
        <f t="shared" si="1216"/>
        <v>3815481.8687999998</v>
      </c>
      <c r="CC169" s="48">
        <f t="shared" si="1216"/>
        <v>1440</v>
      </c>
      <c r="CD169" s="48">
        <f t="shared" si="1216"/>
        <v>21102942.982799996</v>
      </c>
      <c r="CE169" s="48">
        <f t="shared" si="1216"/>
        <v>1320</v>
      </c>
      <c r="CF169" s="48">
        <f t="shared" si="1216"/>
        <v>17878096.580400001</v>
      </c>
      <c r="CG169" s="48">
        <f t="shared" si="1216"/>
        <v>550</v>
      </c>
      <c r="CH169" s="48">
        <f t="shared" si="1216"/>
        <v>6865354.2649999987</v>
      </c>
      <c r="CI169" s="48">
        <f t="shared" si="1216"/>
        <v>1405</v>
      </c>
      <c r="CJ169" s="48">
        <f t="shared" si="1216"/>
        <v>17413726.840999998</v>
      </c>
      <c r="CK169" s="48">
        <f t="shared" si="1216"/>
        <v>805</v>
      </c>
      <c r="CL169" s="48">
        <f t="shared" si="1216"/>
        <v>8328929.8889999995</v>
      </c>
      <c r="CM169" s="56">
        <f>CM10+CM11+CM21+CM23+CM25+CM27+CM29+CM31+CM35+CM38+CM40+CM43+CM54+CM57+CM60+CM63+CM66+CM68+CM73+CM85+CM92+CM99+CM102+CM104+CM106+CM110+CM112+CM114+CM116+CM121+CM128+CM135+CM143+CM145+CM149+CM154+CM160</f>
        <v>415</v>
      </c>
      <c r="CN169" s="48">
        <f t="shared" si="1216"/>
        <v>6593895.3065999998</v>
      </c>
      <c r="CO169" s="48">
        <f t="shared" si="1216"/>
        <v>110</v>
      </c>
      <c r="CP169" s="48">
        <f t="shared" si="1216"/>
        <v>1733872.1358</v>
      </c>
      <c r="CQ169" s="48">
        <f t="shared" si="1216"/>
        <v>90</v>
      </c>
      <c r="CR169" s="48">
        <f t="shared" si="1216"/>
        <v>2038909.5899499997</v>
      </c>
      <c r="CS169" s="48">
        <f t="shared" si="1216"/>
        <v>485</v>
      </c>
      <c r="CT169" s="48">
        <f t="shared" si="1216"/>
        <v>9937642.3087750003</v>
      </c>
      <c r="CU169" s="48">
        <f t="shared" si="1216"/>
        <v>5</v>
      </c>
      <c r="CV169" s="48">
        <f t="shared" si="1216"/>
        <v>605788.23787500011</v>
      </c>
      <c r="CW169" s="48">
        <f t="shared" si="1216"/>
        <v>5</v>
      </c>
      <c r="CX169" s="48">
        <f t="shared" si="1216"/>
        <v>605788.23787500011</v>
      </c>
      <c r="CY169" s="48">
        <f t="shared" si="1216"/>
        <v>22247</v>
      </c>
      <c r="CZ169" s="48">
        <f t="shared" si="1216"/>
        <v>507879154.28712493</v>
      </c>
    </row>
    <row r="170" spans="1:104" hidden="1" x14ac:dyDescent="0.25"/>
    <row r="171" spans="1:104" hidden="1" x14ac:dyDescent="0.25"/>
    <row r="172" spans="1:104" hidden="1" x14ac:dyDescent="0.25"/>
    <row r="173" spans="1:104" hidden="1" x14ac:dyDescent="0.25"/>
    <row r="174" spans="1:104" hidden="1" x14ac:dyDescent="0.25"/>
    <row r="175" spans="1:104" hidden="1" x14ac:dyDescent="0.25"/>
  </sheetData>
  <autoFilter ref="A10:CZ169"/>
  <mergeCells count="152">
    <mergeCell ref="A5:A8"/>
    <mergeCell ref="B5:B8"/>
    <mergeCell ref="C5:C8"/>
    <mergeCell ref="D5:D8"/>
    <mergeCell ref="E5:E8"/>
    <mergeCell ref="F5:F8"/>
    <mergeCell ref="R5:S5"/>
    <mergeCell ref="T5:U5"/>
    <mergeCell ref="V5:W5"/>
    <mergeCell ref="X5:Y5"/>
    <mergeCell ref="Z5:AA5"/>
    <mergeCell ref="AB5:AC5"/>
    <mergeCell ref="G5:G8"/>
    <mergeCell ref="H5:H8"/>
    <mergeCell ref="I5:I8"/>
    <mergeCell ref="J5:M5"/>
    <mergeCell ref="N5:O5"/>
    <mergeCell ref="P5:Q5"/>
    <mergeCell ref="J7:J8"/>
    <mergeCell ref="K7:K8"/>
    <mergeCell ref="L7:L8"/>
    <mergeCell ref="M7:M8"/>
    <mergeCell ref="AP5:AQ5"/>
    <mergeCell ref="AR5:AS5"/>
    <mergeCell ref="AT5:AU5"/>
    <mergeCell ref="AV5:AW5"/>
    <mergeCell ref="AX5:AY5"/>
    <mergeCell ref="AZ5:BA5"/>
    <mergeCell ref="AD5:AE5"/>
    <mergeCell ref="AF5:AG5"/>
    <mergeCell ref="AH5:AI5"/>
    <mergeCell ref="AJ5:AK5"/>
    <mergeCell ref="AL5:AM5"/>
    <mergeCell ref="AN5:AO5"/>
    <mergeCell ref="BR5:BS5"/>
    <mergeCell ref="BT5:BU5"/>
    <mergeCell ref="BV5:BW5"/>
    <mergeCell ref="BY5:BZ5"/>
    <mergeCell ref="BB5:BC5"/>
    <mergeCell ref="BD5:BE5"/>
    <mergeCell ref="BF5:BG5"/>
    <mergeCell ref="BH5:BI5"/>
    <mergeCell ref="BJ5:BK5"/>
    <mergeCell ref="BL5:BM5"/>
    <mergeCell ref="CY5:CZ5"/>
    <mergeCell ref="J6:M6"/>
    <mergeCell ref="N6:O6"/>
    <mergeCell ref="P6:Q6"/>
    <mergeCell ref="R6:S6"/>
    <mergeCell ref="T6:U6"/>
    <mergeCell ref="V6:W6"/>
    <mergeCell ref="X6:Y6"/>
    <mergeCell ref="Z6:AA6"/>
    <mergeCell ref="AB6:AC6"/>
    <mergeCell ref="CM5:CN5"/>
    <mergeCell ref="CO5:CP5"/>
    <mergeCell ref="CQ5:CR5"/>
    <mergeCell ref="CS5:CT5"/>
    <mergeCell ref="CU5:CV5"/>
    <mergeCell ref="CW5:CX5"/>
    <mergeCell ref="CA5:CB5"/>
    <mergeCell ref="CC5:CD5"/>
    <mergeCell ref="CE5:CF5"/>
    <mergeCell ref="CG5:CH5"/>
    <mergeCell ref="CI5:CJ5"/>
    <mergeCell ref="CK5:CL5"/>
    <mergeCell ref="BN5:BO5"/>
    <mergeCell ref="BP5:BQ5"/>
    <mergeCell ref="AV6:AW6"/>
    <mergeCell ref="AX6:AY6"/>
    <mergeCell ref="AZ6:BA6"/>
    <mergeCell ref="AD6:AE6"/>
    <mergeCell ref="AF6:AG6"/>
    <mergeCell ref="AH6:AI6"/>
    <mergeCell ref="AJ6:AK6"/>
    <mergeCell ref="AL6:AM6"/>
    <mergeCell ref="AN6:AO6"/>
    <mergeCell ref="CO6:CP6"/>
    <mergeCell ref="CQ6:CR6"/>
    <mergeCell ref="CS6:CT6"/>
    <mergeCell ref="CU6:CV6"/>
    <mergeCell ref="CW6:CX6"/>
    <mergeCell ref="CA6:CB6"/>
    <mergeCell ref="CC6:CD6"/>
    <mergeCell ref="CE6:CF6"/>
    <mergeCell ref="CG6:CH6"/>
    <mergeCell ref="CI6:CJ6"/>
    <mergeCell ref="CK6:CL6"/>
    <mergeCell ref="AH7:AI7"/>
    <mergeCell ref="AJ7:AK7"/>
    <mergeCell ref="N7:O7"/>
    <mergeCell ref="P7:Q7"/>
    <mergeCell ref="R7:S7"/>
    <mergeCell ref="T7:U7"/>
    <mergeCell ref="V7:W7"/>
    <mergeCell ref="X7:Y7"/>
    <mergeCell ref="CM6:CN6"/>
    <mergeCell ref="BN6:BO6"/>
    <mergeCell ref="BP6:BQ6"/>
    <mergeCell ref="BR6:BS6"/>
    <mergeCell ref="BT6:BU6"/>
    <mergeCell ref="BV6:BW6"/>
    <mergeCell ref="BY6:BZ6"/>
    <mergeCell ref="BB6:BC6"/>
    <mergeCell ref="BD6:BE6"/>
    <mergeCell ref="BF6:BG6"/>
    <mergeCell ref="BH6:BI6"/>
    <mergeCell ref="BJ6:BK6"/>
    <mergeCell ref="BL6:BM6"/>
    <mergeCell ref="AP6:AQ6"/>
    <mergeCell ref="AR6:AS6"/>
    <mergeCell ref="AT6:AU6"/>
    <mergeCell ref="CW7:CX7"/>
    <mergeCell ref="A169:B169"/>
    <mergeCell ref="CI7:CJ7"/>
    <mergeCell ref="CK7:CL7"/>
    <mergeCell ref="CM7:CN7"/>
    <mergeCell ref="CO7:CP7"/>
    <mergeCell ref="CQ7:CR7"/>
    <mergeCell ref="CS7:CT7"/>
    <mergeCell ref="BV7:BW7"/>
    <mergeCell ref="BY7:BZ7"/>
    <mergeCell ref="CA7:CB7"/>
    <mergeCell ref="CC7:CD7"/>
    <mergeCell ref="CE7:CF7"/>
    <mergeCell ref="CG7:CH7"/>
    <mergeCell ref="BJ7:BK7"/>
    <mergeCell ref="BL7:BM7"/>
    <mergeCell ref="BN7:BO7"/>
    <mergeCell ref="BP7:BQ7"/>
    <mergeCell ref="BR7:BS7"/>
    <mergeCell ref="BT7:BU7"/>
    <mergeCell ref="AX7:AY7"/>
    <mergeCell ref="Z1:AA1"/>
    <mergeCell ref="Z2:AA2"/>
    <mergeCell ref="A4:AA4"/>
    <mergeCell ref="CU7:CV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Z7:AA7"/>
    <mergeCell ref="AB7:AC7"/>
    <mergeCell ref="AD7:AE7"/>
    <mergeCell ref="AF7:AG7"/>
  </mergeCells>
  <pageMargins left="0" right="0" top="0.39370078740157483" bottom="0.19685039370078741" header="0.11811023622047245" footer="0.11811023622047245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2017-10-11T06:20:11Z</cp:lastPrinted>
  <dcterms:created xsi:type="dcterms:W3CDTF">2017-10-10T06:49:52Z</dcterms:created>
  <dcterms:modified xsi:type="dcterms:W3CDTF">2018-06-07T07:09:09Z</dcterms:modified>
</cp:coreProperties>
</file>